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OneDrive - SBPM\DOCUMENTOS SITIO WEB SELLO ICONTEC\PLANES PLANEAC\"/>
    </mc:Choice>
  </mc:AlternateContent>
  <bookViews>
    <workbookView xWindow="0" yWindow="0" windowWidth="16392" windowHeight="5064"/>
  </bookViews>
  <sheets>
    <sheet name="Publicar" sheetId="3" r:id="rId1"/>
    <sheet name="Seguimien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2" l="1"/>
  <c r="O33" i="2" s="1"/>
  <c r="M34" i="2"/>
  <c r="O34" i="2"/>
  <c r="M35" i="2"/>
  <c r="O35" i="2" s="1"/>
  <c r="M25" i="2"/>
  <c r="O25" i="2" s="1"/>
  <c r="P25" i="2" s="1"/>
  <c r="M26" i="2"/>
  <c r="O26" i="2"/>
  <c r="P24" i="2"/>
  <c r="M40" i="3"/>
  <c r="M39" i="3"/>
  <c r="M38" i="3"/>
  <c r="M34" i="3"/>
  <c r="M33" i="3"/>
  <c r="M31" i="3"/>
  <c r="M30" i="3"/>
  <c r="M29" i="3"/>
  <c r="M28" i="3"/>
  <c r="M27" i="3"/>
  <c r="M26" i="3"/>
  <c r="M25" i="3"/>
  <c r="M23" i="3"/>
  <c r="M22" i="3"/>
  <c r="M18" i="3"/>
  <c r="M17" i="3"/>
  <c r="M16" i="3"/>
  <c r="M15" i="3"/>
  <c r="M14" i="3"/>
  <c r="M13" i="3"/>
  <c r="M12" i="3"/>
  <c r="M11" i="3"/>
  <c r="M10" i="3"/>
  <c r="M9" i="3"/>
  <c r="P19" i="2"/>
  <c r="O19" i="2"/>
  <c r="M40" i="2"/>
  <c r="O40" i="2" s="1"/>
  <c r="M39" i="2"/>
  <c r="O39" i="2"/>
  <c r="M38" i="2"/>
  <c r="O38" i="2" s="1"/>
  <c r="P38" i="2" s="1"/>
  <c r="P37" i="2"/>
  <c r="O37" i="2"/>
  <c r="P36" i="2"/>
  <c r="O36" i="2"/>
  <c r="P32" i="2"/>
  <c r="O32" i="2"/>
  <c r="M31" i="2"/>
  <c r="O31" i="2" s="1"/>
  <c r="M30" i="2"/>
  <c r="O30" i="2"/>
  <c r="M29" i="2"/>
  <c r="O29" i="2" s="1"/>
  <c r="M28" i="2"/>
  <c r="O28" i="2"/>
  <c r="M27" i="2"/>
  <c r="O27" i="2" s="1"/>
  <c r="M23" i="2"/>
  <c r="O23" i="2"/>
  <c r="M22" i="2"/>
  <c r="O22" i="2" s="1"/>
  <c r="P22" i="2" s="1"/>
  <c r="P21" i="2"/>
  <c r="O21" i="2"/>
  <c r="P20" i="2"/>
  <c r="M18" i="2"/>
  <c r="O18" i="2" s="1"/>
  <c r="P17" i="2" s="1"/>
  <c r="M17" i="2"/>
  <c r="O17" i="2"/>
  <c r="P14" i="2"/>
  <c r="M16" i="2"/>
  <c r="O16" i="2"/>
  <c r="M15" i="2"/>
  <c r="O15" i="2" s="1"/>
  <c r="M14" i="2"/>
  <c r="O14" i="2"/>
  <c r="M13" i="2"/>
  <c r="O13" i="2" s="1"/>
  <c r="M12" i="2"/>
  <c r="O12" i="2"/>
  <c r="M11" i="2"/>
  <c r="O11" i="2" s="1"/>
  <c r="P11" i="2" s="1"/>
  <c r="M10" i="2"/>
  <c r="O10" i="2"/>
  <c r="M9" i="2"/>
  <c r="O9" i="2" s="1"/>
  <c r="P9" i="2" s="1"/>
  <c r="P27" i="2" l="1"/>
  <c r="P33" i="2"/>
</calcChain>
</file>

<file path=xl/sharedStrings.xml><?xml version="1.0" encoding="utf-8"?>
<sst xmlns="http://schemas.openxmlformats.org/spreadsheetml/2006/main" count="293" uniqueCount="127">
  <si>
    <t>Indicador de Producto</t>
  </si>
  <si>
    <t>Beneficiarios de programas de LEO y formación de usuarios</t>
  </si>
  <si>
    <t xml:space="preserve">Sistema de información y gestión del conocimiento  </t>
  </si>
  <si>
    <t>Sistema de Gestión e Implementación documental y archivistica</t>
  </si>
  <si>
    <t xml:space="preserve">Plan Estratégico Armonizado </t>
  </si>
  <si>
    <t>Modernización</t>
  </si>
  <si>
    <t xml:space="preserve">Estrategia Desde Adentro </t>
  </si>
  <si>
    <t>Estrategia de gestión de alianzas y proyectos para la incidencia y la sostenibilidad</t>
  </si>
  <si>
    <t xml:space="preserve">Una agenda cultural integral fortalecida y pertinente </t>
  </si>
  <si>
    <t>Planes de adquisición de materiales bibliográficos y documentales y Plan de análisis, catalogación, clasificación e ingreso de la información a las bases de datos</t>
  </si>
  <si>
    <t>Portafolio de Servicios Fortalecido</t>
  </si>
  <si>
    <t>Programas de Preservación y Conservación</t>
  </si>
  <si>
    <t>Plan de Desarrollo "Medellín Cuenta con Vos"</t>
  </si>
  <si>
    <t>Reto</t>
  </si>
  <si>
    <t>Programa</t>
  </si>
  <si>
    <t>Proyectos</t>
  </si>
  <si>
    <t>Nombre del Proyecto</t>
  </si>
  <si>
    <t>Código MGA</t>
  </si>
  <si>
    <t>Unidad de Medida</t>
  </si>
  <si>
    <t>Productos</t>
  </si>
  <si>
    <t xml:space="preserve">Actividades </t>
  </si>
  <si>
    <t>Meta 2018</t>
  </si>
  <si>
    <t>4.3. Medellín se Construye desde el Arte y la Cultura</t>
  </si>
  <si>
    <t xml:space="preserve">4.3.1. Bibliotecas, Lectura y Patrimonio para Contribuir al Desarrollo de la Ciudadanía </t>
  </si>
  <si>
    <t>4.3.1.1  Bibliotecas conectando territorios</t>
  </si>
  <si>
    <r>
      <rPr>
        <b/>
        <sz val="8"/>
        <rFont val="Calibri"/>
        <family val="2"/>
        <scheme val="minor"/>
      </rPr>
      <t>Fortalecimiento</t>
    </r>
    <r>
      <rPr>
        <sz val="8"/>
        <rFont val="Calibri"/>
        <family val="2"/>
        <scheme val="minor"/>
      </rPr>
      <t xml:space="preserve"> de los Servicios Bibliotecarios</t>
    </r>
  </si>
  <si>
    <t>Número</t>
  </si>
  <si>
    <t>% de fotalecimiento de Portafolio de Servicios de la BPP</t>
  </si>
  <si>
    <t>Porcentaje</t>
  </si>
  <si>
    <t>% de implementación de Plan de adquisición de materiales bibliográficos y documentales y Plan de análisis, catalogación, clasificación e ingreso de la información a las bases de datos</t>
  </si>
  <si>
    <t>Desarrollar actividades entorno a la oferta de Servicios Bibliotecarios en el marco de la LEO</t>
  </si>
  <si>
    <t>4.3.1.4. Puesta en valor de los patrimonios y las memorias culturales</t>
  </si>
  <si>
    <r>
      <t xml:space="preserve">Fortalecimiento </t>
    </r>
    <r>
      <rPr>
        <sz val="8"/>
        <rFont val="Calibri"/>
        <family val="2"/>
        <scheme val="minor"/>
      </rPr>
      <t>de Estrategias de Gestión de la Memoria y el Patrimonio Documental, Bibliográfico y Archivístico</t>
    </r>
  </si>
  <si>
    <t>Dar mantenimiento al material bibliografico y documental que requieren encuadernación para su prevención, conservación y restauración, de la coelcción General y Patrimonial</t>
  </si>
  <si>
    <t>% de implementación de estrategias de preservación y conservación</t>
  </si>
  <si>
    <t>% de Implementación de Sistema de Gestion documental y archivística</t>
  </si>
  <si>
    <t>4.3.1.2. Lectura, escritura y oralidad</t>
  </si>
  <si>
    <r>
      <rPr>
        <b/>
        <sz val="8"/>
        <rFont val="Calibri"/>
        <family val="2"/>
        <scheme val="minor"/>
      </rPr>
      <t xml:space="preserve">Difusión </t>
    </r>
    <r>
      <rPr>
        <sz val="8"/>
        <rFont val="Calibri"/>
        <family val="2"/>
        <scheme val="minor"/>
      </rPr>
      <t>y Apropiación Social de Programas de Lectura, Escritura y Oralidad</t>
    </r>
  </si>
  <si>
    <t>PORCENTAJE</t>
  </si>
  <si>
    <t xml:space="preserve">Laboratorio de pensamiento institucional </t>
  </si>
  <si>
    <t>Desarrollar diferentes actividades que promuevan en los usuarios habilidades comunicativas y artísticas, que promuevan la LEO y la participación ciudadana activa</t>
  </si>
  <si>
    <t>% de implementación de estrategia de laboratorios de pensamiento institucional</t>
  </si>
  <si>
    <t>Identificar, organizar, elaborar y suministrar los contenidos como estrategias para la difusión y aprovechamiento de los acervos bibliograficos y patrimoniales</t>
  </si>
  <si>
    <t xml:space="preserve">% de fortalecimiento de agenda cultural </t>
  </si>
  <si>
    <r>
      <rPr>
        <b/>
        <sz val="8"/>
        <rFont val="Calibri"/>
        <family val="2"/>
        <scheme val="minor"/>
      </rPr>
      <t>Fortalecimiento</t>
    </r>
    <r>
      <rPr>
        <sz val="8"/>
        <rFont val="Calibri"/>
        <family val="2"/>
        <scheme val="minor"/>
      </rPr>
      <t xml:space="preserve"> de la Biblioteca Pública Piloto</t>
    </r>
  </si>
  <si>
    <t>Contribuir al fortalecimiento institucional  mediante la adopción, implementación y seguimeinto del plan estratégico institucional</t>
  </si>
  <si>
    <t>% de implementación estrartegia de adopción del Plan Estratégico 2018-2024</t>
  </si>
  <si>
    <t>% de avance en Modernización de la Entidad</t>
  </si>
  <si>
    <t>% de implementación de estrategia de comunicaciones</t>
  </si>
  <si>
    <t>%  de implementación de estrategia de Gestión de alianzas y proyectos</t>
  </si>
  <si>
    <t>% de implementación del Sistema de información y gestión del conocimiento</t>
  </si>
  <si>
    <r>
      <rPr>
        <b/>
        <sz val="8"/>
        <rFont val="Calibri"/>
        <family val="2"/>
        <scheme val="minor"/>
      </rPr>
      <t>Adecuación</t>
    </r>
    <r>
      <rPr>
        <sz val="8"/>
        <rFont val="Calibri"/>
        <family val="2"/>
        <scheme val="minor"/>
      </rPr>
      <t xml:space="preserve"> y Reforma edificio central BPP</t>
    </r>
  </si>
  <si>
    <t>EDIFICIO BPP ADECUADO</t>
  </si>
  <si>
    <t>% de avance en adecuación de Edificio central de la BPP</t>
  </si>
  <si>
    <r>
      <rPr>
        <b/>
        <sz val="8"/>
        <rFont val="Calibri"/>
        <family val="2"/>
        <scheme val="minor"/>
      </rPr>
      <t>Mantenimiento</t>
    </r>
    <r>
      <rPr>
        <sz val="8"/>
        <rFont val="Calibri"/>
        <family val="2"/>
        <scheme val="minor"/>
      </rPr>
      <t xml:space="preserve"> de espacio fisico de Biblioteca Central y Filiales</t>
    </r>
  </si>
  <si>
    <t>% de implementación de Plan de mantenimiento y dotacion de espacios físicos de la BPP y sus filiales</t>
  </si>
  <si>
    <t>N° de actividades en Servicios Bibliotecarios</t>
  </si>
  <si>
    <t>N° de materiales prestados</t>
  </si>
  <si>
    <t>Aumentar el préstamo interno y externo de materiales bibliográficos y documentales a usuarios afiliados en la bpp</t>
  </si>
  <si>
    <t>Indicador de Gestión</t>
  </si>
  <si>
    <t>Meta Individual</t>
  </si>
  <si>
    <t>EJECUCIÓN TRIMESTRE I</t>
  </si>
  <si>
    <t>PROMEDIO PONDERADO</t>
  </si>
  <si>
    <t>SEGUIMIENTO TRIMESTRE I</t>
  </si>
  <si>
    <t>N° de material bibliográfico y documental adquirido</t>
  </si>
  <si>
    <t>N° de material identificado, catalogado, clasificado, analizado e ingresado al sistema</t>
  </si>
  <si>
    <t>Cumplimiento en la evaluación para la determinación del uso,  intervención y reubicación</t>
  </si>
  <si>
    <t>Ajustar el plan y metodología de trabajo para la selección y adquisición por compra, donación y canje del material bibliográfico y documental, para la vigencia fiscal.</t>
  </si>
  <si>
    <t>Identificar, catalogar, clasificar, analizar e ingresar el material a la base de datos Bibliográfica y al Repositorio Digital</t>
  </si>
  <si>
    <t>Analizar y evaluar las colecciones proyectadas durante la vigencia para identificar la pertinencia de la colección a las necesidades de información de los usuarios</t>
  </si>
  <si>
    <t>N° de usuarios afiliados nuevos</t>
  </si>
  <si>
    <t>N° de usuarios atendidos en Servicios Bibliotecarios</t>
  </si>
  <si>
    <t>N° de usuarios visitantes a los diferentes espacios de servicios Bibliotecarios</t>
  </si>
  <si>
    <t>Afiliación de usuarios para el servicio de préstamo de materiales bibliográficos y audiovisuales en la bpp</t>
  </si>
  <si>
    <t>Ampliar la cobertura de los vgisitantes a la BPP y sus filiales</t>
  </si>
  <si>
    <t>Programas que incentiven la lectura, la escritura y la oralidad y Programas de formación de usuarios (cursos, talleres)</t>
  </si>
  <si>
    <t>Cumplimiento en el mantenimiento del material bibliografico y documental que requieren encuadernación para su prevención, conservación y restauración, de la coelcción General y Patrimonial</t>
  </si>
  <si>
    <t>Material Habilitado para la oportuna prestación de servicios Bibliotecarios</t>
  </si>
  <si>
    <t>Preparación física y distribución del material, bibliográfico  y documental</t>
  </si>
  <si>
    <t>Implementación del Plan Institucional de Archivos</t>
  </si>
  <si>
    <t>Contribuir con el fortalecimiento instucional mediante la implementación de la plan institucional de archivos</t>
  </si>
  <si>
    <t>Población Beneficida con la Agenda académica y cultural</t>
  </si>
  <si>
    <t>Cumplimiento con los Contenidos proyectados</t>
  </si>
  <si>
    <t>Fortalecimiento de Actividades de la Agenda Académica y Cultural (N° sesiones de talleres y N° Actividades de Agenda Cultural)</t>
  </si>
  <si>
    <t xml:space="preserve">Adopción del plan estratégico institucional </t>
  </si>
  <si>
    <t xml:space="preserve">Seguimiento  integral al plan estratégico institucional 2018 - 2024 </t>
  </si>
  <si>
    <t>Estudio técnico para la reforma administrativa realizado</t>
  </si>
  <si>
    <t>% de avance en estrategia de acompañamiento al seguimiento de Plan Anticorrupción y atención al ciudadano, Planes de Mejoramiento y Mapas de Riesgos</t>
  </si>
  <si>
    <t>Cumplimiento del Plan estratégico de Gestión Humana</t>
  </si>
  <si>
    <t xml:space="preserve">Documentar el MOP </t>
  </si>
  <si>
    <t>% de avance en la documentación del MOP</t>
  </si>
  <si>
    <t>Adelantar el Estudio Técnico para la reforma administativa</t>
  </si>
  <si>
    <t xml:space="preserve"> % avance en diseño e implementación del SIG (MIPG)</t>
  </si>
  <si>
    <t>Diseñar e implementar el Sistema Integral de Gestión (MIPG)</t>
  </si>
  <si>
    <t>Implementar la estrategia de acompañamiento y seguimiento al Plan Anticorrupción y atención al ciudadano, Planes de Mejoramiento y Mapas de Riesgos</t>
  </si>
  <si>
    <t>Realizar segumiento a la ejecución del Plan estrategico de Gestión Humana</t>
  </si>
  <si>
    <t>Campaña de Comunicación interna y externa, Apropiación social de contenidos, comunicación digital y piezas gráficas</t>
  </si>
  <si>
    <t>Implementar la Campaña de Comunicación interna y externa, Apropiación social de contenidos, comunicación digital y piezas gráficas</t>
  </si>
  <si>
    <t>Estrategia para la gestión y seguimiento de alianzas estratégicas y proyectos</t>
  </si>
  <si>
    <t>Contribuir al fortalecimiento institucional  mediante el establecimiento de alianzas estrategicas articuladas a iniciativas y/o proyectos que permitan fortalecer la misión de la biblioteca y el impacto de su accionar en las comunidades.</t>
  </si>
  <si>
    <t xml:space="preserve">N° Alianzas para el trabajo colaborativo </t>
  </si>
  <si>
    <t xml:space="preserve">Sistema de información institucional diseñado y en implementación </t>
  </si>
  <si>
    <t>% de avance de obra de reforma y  repotenciación de edificio central</t>
  </si>
  <si>
    <t>Adelantar obras de adecuación y repotenciación del edificio central de la BPP</t>
  </si>
  <si>
    <t>Cumplimiento de los requerimientos de bienes y servicios de la entidad</t>
  </si>
  <si>
    <t>Cumplimiento de los servicios de mantenimiento, generales y locativos</t>
  </si>
  <si>
    <t xml:space="preserve">Cumplimiento en el plan de mantenimiento de equipos, reposición de perifericos y accesorios y soporte tecnologico </t>
  </si>
  <si>
    <t>Plan de dotación de espacios de sede central y filiales (sala Antioquia, Archivo fotográfico, Auditorios, nuevos espacios) y Plan de Mantenimiento de las Filiales</t>
  </si>
  <si>
    <t xml:space="preserve">Consolidar las necesidades de bienes y servicios de los procesos del modelo de operación de la BPP y gestionar las adquisiciones que ya han sido aprobadas según el plan Anual de adquisiciones. </t>
  </si>
  <si>
    <t>Establecer e implementar seguimiento y control al mantenimiento a los bienes y servicios generales y locativos  institucionales</t>
  </si>
  <si>
    <t>Elaborar y ejecutar el Plan de mantenimiento correctivo y preventivo  a los equipos de cómputo, Plan de reposición de periféricos y accesorios y de Soporte permanente a los requerimientos tecnológicos de los usuarios  internos de la sede central y filiales</t>
  </si>
  <si>
    <t>Plan Estratégico 2018 - 2024</t>
  </si>
  <si>
    <t>Plan de Acción</t>
  </si>
  <si>
    <t>Porcentaje de recursos obtenidos a través de alianzas estratégicas</t>
  </si>
  <si>
    <t>Exposiciones, publicaciones, agenda de reflexión y pensamiento de la BPP en la ciudad.</t>
  </si>
  <si>
    <t xml:space="preserve">Dinamización logística y operativa de plataformas o estrategias de divulgación </t>
  </si>
  <si>
    <t>DOCUMENTO</t>
  </si>
  <si>
    <t>SPDI400.2-FT-SPDI-14</t>
  </si>
  <si>
    <t>VERSION</t>
  </si>
  <si>
    <t>FECHA</t>
  </si>
  <si>
    <t>Vigencia Fiscal 2018</t>
  </si>
  <si>
    <r>
      <t>Plan Estratégico 2018 - 2024 "</t>
    </r>
    <r>
      <rPr>
        <b/>
        <i/>
        <sz val="12"/>
        <color theme="1"/>
        <rFont val="Calibri"/>
        <family val="2"/>
        <scheme val="minor"/>
      </rPr>
      <t>UN PUENTE ENTRE TIEMPOS</t>
    </r>
    <r>
      <rPr>
        <b/>
        <sz val="12"/>
        <color theme="1"/>
        <rFont val="Calibri"/>
        <family val="2"/>
        <scheme val="minor"/>
      </rPr>
      <t>"</t>
    </r>
  </si>
  <si>
    <t xml:space="preserve">Programas de Difusión y Apropiación social Memoria y Patrimonio </t>
  </si>
  <si>
    <t>Una estretagia de Difusión y Apropiación social Progrmas LEO</t>
  </si>
  <si>
    <t>% de implementación de estrategia de apropiación social programas LEO</t>
  </si>
  <si>
    <t>% de implementación de estrategia de apropiación social Memoria y Patrimonio</t>
  </si>
  <si>
    <t>PL-GE-03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</si>
</sst>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"/>
    <numFmt numFmtId="166" formatCode="yyyy/mm/dd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157">
    <xf numFmtId="0" fontId="0" fillId="0" borderId="0" xfId="0"/>
    <xf numFmtId="0" fontId="3" fillId="9" borderId="1" xfId="0" applyFont="1" applyFill="1" applyBorder="1" applyAlignment="1">
      <alignment horizontal="center" vertical="center"/>
    </xf>
    <xf numFmtId="0" fontId="8" fillId="0" borderId="0" xfId="0" applyFont="1"/>
    <xf numFmtId="3" fontId="6" fillId="6" borderId="1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3" fontId="5" fillId="6" borderId="1" xfId="5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5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9" fontId="6" fillId="5" borderId="1" xfId="2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9" fontId="5" fillId="5" borderId="1" xfId="2" applyFont="1" applyFill="1" applyBorder="1" applyAlignment="1">
      <alignment horizontal="center" vertical="center"/>
    </xf>
    <xf numFmtId="3" fontId="5" fillId="5" borderId="1" xfId="5" applyNumberFormat="1" applyFont="1" applyFill="1" applyBorder="1" applyAlignment="1" applyProtection="1">
      <alignment horizontal="center" vertical="center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9" fontId="5" fillId="6" borderId="1" xfId="2" applyFont="1" applyFill="1" applyBorder="1" applyAlignment="1">
      <alignment horizontal="center" vertical="center"/>
    </xf>
    <xf numFmtId="9" fontId="5" fillId="10" borderId="1" xfId="2" applyFont="1" applyFill="1" applyBorder="1" applyAlignment="1">
      <alignment horizontal="center" vertical="center"/>
    </xf>
    <xf numFmtId="9" fontId="6" fillId="10" borderId="1" xfId="2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top" wrapText="1"/>
    </xf>
    <xf numFmtId="3" fontId="5" fillId="7" borderId="1" xfId="0" applyNumberFormat="1" applyFont="1" applyFill="1" applyBorder="1" applyAlignment="1">
      <alignment horizontal="center" vertical="center"/>
    </xf>
    <xf numFmtId="9" fontId="5" fillId="7" borderId="1" xfId="2" applyFont="1" applyFill="1" applyBorder="1" applyAlignment="1">
      <alignment horizontal="center" vertical="center"/>
    </xf>
    <xf numFmtId="0" fontId="5" fillId="7" borderId="1" xfId="5" applyFont="1" applyFill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>
      <alignment horizontal="center" vertical="center"/>
    </xf>
    <xf numFmtId="9" fontId="6" fillId="7" borderId="1" xfId="2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9" fontId="6" fillId="8" borderId="1" xfId="2" applyFont="1" applyFill="1" applyBorder="1" applyAlignment="1">
      <alignment horizontal="center" vertical="center"/>
    </xf>
    <xf numFmtId="9" fontId="6" fillId="6" borderId="1" xfId="2" applyFont="1" applyFill="1" applyBorder="1" applyAlignment="1">
      <alignment horizontal="center" vertical="center"/>
    </xf>
    <xf numFmtId="9" fontId="6" fillId="4" borderId="1" xfId="2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9" fontId="5" fillId="9" borderId="1" xfId="2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9" fontId="6" fillId="9" borderId="1" xfId="2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9" fontId="5" fillId="9" borderId="1" xfId="2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5" fillId="9" borderId="1" xfId="0" applyNumberFormat="1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 wrapText="1"/>
    </xf>
    <xf numFmtId="9" fontId="5" fillId="10" borderId="1" xfId="2" applyFont="1" applyFill="1" applyBorder="1" applyAlignment="1">
      <alignment horizontal="center" vertical="center"/>
    </xf>
    <xf numFmtId="0" fontId="0" fillId="0" borderId="0" xfId="0" applyFill="1"/>
    <xf numFmtId="0" fontId="14" fillId="0" borderId="6" xfId="5" applyFont="1" applyBorder="1" applyAlignment="1">
      <alignment horizontal="left" vertical="center" wrapText="1"/>
    </xf>
    <xf numFmtId="0" fontId="7" fillId="13" borderId="1" xfId="5" applyFont="1" applyFill="1" applyBorder="1" applyAlignment="1" applyProtection="1">
      <alignment horizontal="left" vertical="center" wrapText="1"/>
      <protection locked="0"/>
    </xf>
    <xf numFmtId="9" fontId="5" fillId="13" borderId="1" xfId="2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/>
    </xf>
    <xf numFmtId="0" fontId="7" fillId="14" borderId="1" xfId="5" applyFont="1" applyFill="1" applyBorder="1" applyAlignment="1" applyProtection="1">
      <alignment horizontal="left" vertical="center" wrapText="1"/>
      <protection locked="0"/>
    </xf>
    <xf numFmtId="9" fontId="5" fillId="14" borderId="1" xfId="2" applyFont="1" applyFill="1" applyBorder="1" applyAlignment="1">
      <alignment horizontal="center" vertical="center"/>
    </xf>
    <xf numFmtId="0" fontId="15" fillId="0" borderId="6" xfId="5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5" fillId="0" borderId="1" xfId="5" applyFont="1" applyBorder="1" applyAlignment="1" applyProtection="1">
      <alignment horizontal="right" vertical="center" wrapText="1"/>
      <protection locked="0"/>
    </xf>
    <xf numFmtId="165" fontId="15" fillId="0" borderId="1" xfId="5" applyNumberFormat="1" applyFont="1" applyBorder="1" applyAlignment="1" applyProtection="1">
      <alignment horizontal="right" vertical="center" wrapText="1"/>
      <protection locked="0"/>
    </xf>
    <xf numFmtId="166" fontId="15" fillId="0" borderId="1" xfId="5" applyNumberFormat="1" applyFont="1" applyBorder="1" applyAlignment="1" applyProtection="1">
      <alignment horizontal="right" vertical="center" wrapText="1"/>
      <protection locked="0"/>
    </xf>
    <xf numFmtId="0" fontId="12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12" fillId="12" borderId="10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9" fontId="9" fillId="11" borderId="2" xfId="2" applyFont="1" applyFill="1" applyBorder="1" applyAlignment="1">
      <alignment horizontal="center" vertical="center" wrapText="1"/>
    </xf>
    <xf numFmtId="9" fontId="9" fillId="11" borderId="4" xfId="2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3" fillId="3" borderId="1" xfId="3" applyFont="1" applyFill="1" applyBorder="1" applyAlignment="1" applyProtection="1">
      <alignment horizontal="center" vertical="center" textRotation="90" wrapTex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11" borderId="2" xfId="3" applyFont="1" applyFill="1" applyBorder="1" applyAlignment="1" applyProtection="1">
      <alignment horizontal="center" vertical="center" wrapText="1"/>
      <protection locked="0"/>
    </xf>
    <xf numFmtId="0" fontId="3" fillId="11" borderId="4" xfId="3" applyFont="1" applyFill="1" applyBorder="1" applyAlignment="1" applyProtection="1">
      <alignment horizontal="center" vertical="center" wrapText="1"/>
      <protection locked="0"/>
    </xf>
    <xf numFmtId="3" fontId="3" fillId="11" borderId="2" xfId="3" applyNumberFormat="1" applyFont="1" applyFill="1" applyBorder="1" applyAlignment="1" applyProtection="1">
      <alignment horizontal="center" vertical="center" wrapText="1"/>
      <protection locked="0"/>
    </xf>
    <xf numFmtId="3" fontId="3" fillId="11" borderId="4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9" fontId="5" fillId="5" borderId="2" xfId="2" applyFont="1" applyFill="1" applyBorder="1" applyAlignment="1">
      <alignment horizontal="center" vertical="center"/>
    </xf>
    <xf numFmtId="9" fontId="5" fillId="5" borderId="4" xfId="2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/>
    </xf>
    <xf numFmtId="9" fontId="5" fillId="5" borderId="3" xfId="2" applyFont="1" applyFill="1" applyBorder="1" applyAlignment="1">
      <alignment horizontal="center" vertical="center"/>
    </xf>
    <xf numFmtId="37" fontId="5" fillId="5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9" fontId="5" fillId="7" borderId="2" xfId="2" applyFont="1" applyFill="1" applyBorder="1" applyAlignment="1">
      <alignment horizontal="center" vertical="center"/>
    </xf>
    <xf numFmtId="9" fontId="5" fillId="7" borderId="4" xfId="2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9" fontId="5" fillId="8" borderId="2" xfId="2" applyFont="1" applyFill="1" applyBorder="1" applyAlignment="1">
      <alignment horizontal="center" vertical="center"/>
    </xf>
    <xf numFmtId="9" fontId="5" fillId="8" borderId="4" xfId="2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9" fontId="5" fillId="9" borderId="1" xfId="2" applyFon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 wrapText="1"/>
    </xf>
    <xf numFmtId="9" fontId="5" fillId="9" borderId="1" xfId="2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9" fontId="5" fillId="10" borderId="1" xfId="2" applyFont="1" applyFill="1" applyBorder="1" applyAlignment="1">
      <alignment horizontal="center" vertical="center"/>
    </xf>
    <xf numFmtId="9" fontId="5" fillId="4" borderId="1" xfId="2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9" fontId="6" fillId="10" borderId="1" xfId="2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9" fontId="6" fillId="8" borderId="2" xfId="2" applyFont="1" applyFill="1" applyBorder="1" applyAlignment="1">
      <alignment horizontal="center" vertical="center"/>
    </xf>
    <xf numFmtId="9" fontId="6" fillId="8" borderId="4" xfId="2" applyFont="1" applyFill="1" applyBorder="1" applyAlignment="1">
      <alignment horizontal="center" vertical="center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4" xfId="3" applyFont="1" applyFill="1" applyBorder="1" applyAlignment="1" applyProtection="1">
      <alignment horizontal="center" vertical="center" wrapText="1"/>
      <protection locked="0"/>
    </xf>
    <xf numFmtId="3" fontId="3" fillId="2" borderId="2" xfId="3" applyNumberFormat="1" applyFont="1" applyFill="1" applyBorder="1" applyAlignment="1" applyProtection="1">
      <alignment horizontal="center" vertical="center" wrapText="1"/>
      <protection locked="0"/>
    </xf>
    <xf numFmtId="3" fontId="3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9" fillId="11" borderId="2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4" fillId="0" borderId="1" xfId="5" applyFont="1" applyBorder="1" applyAlignment="1" applyProtection="1">
      <alignment horizontal="right" vertical="center" wrapText="1"/>
      <protection locked="0"/>
    </xf>
    <xf numFmtId="165" fontId="14" fillId="0" borderId="1" xfId="5" applyNumberFormat="1" applyFont="1" applyBorder="1" applyAlignment="1" applyProtection="1">
      <alignment horizontal="right" vertical="center" wrapText="1"/>
      <protection locked="0"/>
    </xf>
    <xf numFmtId="166" fontId="14" fillId="0" borderId="1" xfId="5" applyNumberFormat="1" applyFont="1" applyBorder="1" applyAlignment="1" applyProtection="1">
      <alignment horizontal="right" vertical="center" wrapText="1"/>
      <protection locked="0"/>
    </xf>
  </cellXfs>
  <cellStyles count="6">
    <cellStyle name="Millares" xfId="1" builtinId="3"/>
    <cellStyle name="Normal" xfId="0" builtinId="0"/>
    <cellStyle name="Normal 2" xfId="3"/>
    <cellStyle name="Normal 4 2" xfId="5"/>
    <cellStyle name="Normal 8" xfId="4"/>
    <cellStyle name="Porcentaje" xfId="2" builtinId="5"/>
  </cellStyles>
  <dxfs count="0"/>
  <tableStyles count="0" defaultTableStyle="TableStyleMedium2" defaultPivotStyle="PivotStyleLight16"/>
  <colors>
    <mruColors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45720</xdr:rowOff>
    </xdr:from>
    <xdr:to>
      <xdr:col>3</xdr:col>
      <xdr:colOff>784860</xdr:colOff>
      <xdr:row>3</xdr:row>
      <xdr:rowOff>129540</xdr:rowOff>
    </xdr:to>
    <xdr:pic>
      <xdr:nvPicPr>
        <xdr:cNvPr id="3" name="Imagen 2" descr="encabezado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21920"/>
          <a:ext cx="1600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40</xdr:row>
      <xdr:rowOff>160020</xdr:rowOff>
    </xdr:from>
    <xdr:to>
      <xdr:col>10</xdr:col>
      <xdr:colOff>1013460</xdr:colOff>
      <xdr:row>45</xdr:row>
      <xdr:rowOff>76200</xdr:rowOff>
    </xdr:to>
    <xdr:pic>
      <xdr:nvPicPr>
        <xdr:cNvPr id="5" name="Imagen 4" descr="pie de pagina-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32140"/>
          <a:ext cx="775716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57150</xdr:rowOff>
    </xdr:from>
    <xdr:to>
      <xdr:col>3</xdr:col>
      <xdr:colOff>695325</xdr:colOff>
      <xdr:row>3</xdr:row>
      <xdr:rowOff>119789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1CD11AD3-5A39-4415-9546-550669357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33350"/>
          <a:ext cx="1333500" cy="519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40" workbookViewId="0">
      <selection activeCell="I48" sqref="I48"/>
    </sheetView>
  </sheetViews>
  <sheetFormatPr baseColWidth="10" defaultRowHeight="14.4" x14ac:dyDescent="0.3"/>
  <cols>
    <col min="1" max="3" width="4.44140625" customWidth="1"/>
    <col min="4" max="4" width="12.6640625" style="44" customWidth="1"/>
    <col min="5" max="5" width="6.109375" bestFit="1" customWidth="1"/>
    <col min="6" max="6" width="13.109375" style="49" customWidth="1"/>
    <col min="7" max="7" width="15.5546875" style="49" customWidth="1"/>
    <col min="8" max="8" width="8.44140625" bestFit="1" customWidth="1"/>
    <col min="9" max="9" width="7.5546875" style="2" customWidth="1"/>
    <col min="10" max="10" width="21.5546875" customWidth="1"/>
    <col min="11" max="11" width="16.5546875" customWidth="1"/>
    <col min="12" max="12" width="7.88671875" customWidth="1"/>
    <col min="13" max="13" width="10.5546875" customWidth="1"/>
  </cols>
  <sheetData>
    <row r="1" spans="1:13" ht="6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1" customHeight="1" x14ac:dyDescent="0.4">
      <c r="A2" s="64"/>
      <c r="B2" s="65"/>
      <c r="C2" s="65"/>
      <c r="D2" s="66"/>
      <c r="E2" s="76" t="s">
        <v>112</v>
      </c>
      <c r="F2" s="77"/>
      <c r="G2" s="77"/>
      <c r="H2" s="77"/>
      <c r="I2" s="77"/>
      <c r="J2" s="78"/>
      <c r="K2" s="62" t="s">
        <v>116</v>
      </c>
      <c r="L2" s="73" t="s">
        <v>126</v>
      </c>
      <c r="M2" s="73"/>
    </row>
    <row r="3" spans="1:13" x14ac:dyDescent="0.3">
      <c r="A3" s="67"/>
      <c r="B3" s="68"/>
      <c r="C3" s="68"/>
      <c r="D3" s="69"/>
      <c r="E3" s="79" t="s">
        <v>120</v>
      </c>
      <c r="F3" s="80"/>
      <c r="G3" s="80"/>
      <c r="H3" s="80"/>
      <c r="I3" s="80"/>
      <c r="J3" s="81"/>
      <c r="K3" s="62" t="s">
        <v>118</v>
      </c>
      <c r="L3" s="74">
        <v>1</v>
      </c>
      <c r="M3" s="74"/>
    </row>
    <row r="4" spans="1:13" x14ac:dyDescent="0.3">
      <c r="A4" s="70"/>
      <c r="B4" s="71"/>
      <c r="C4" s="71"/>
      <c r="D4" s="72"/>
      <c r="E4" s="82"/>
      <c r="F4" s="83"/>
      <c r="G4" s="83"/>
      <c r="H4" s="83"/>
      <c r="I4" s="83"/>
      <c r="J4" s="84"/>
      <c r="K4" s="62" t="s">
        <v>119</v>
      </c>
      <c r="L4" s="75">
        <v>43185</v>
      </c>
      <c r="M4" s="75"/>
    </row>
    <row r="5" spans="1:13" s="53" customFormat="1" ht="6" customHeigh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34.5" customHeight="1" x14ac:dyDescent="0.3">
      <c r="A6" s="88" t="s">
        <v>12</v>
      </c>
      <c r="B6" s="88"/>
      <c r="C6" s="88"/>
      <c r="D6" s="89" t="s">
        <v>111</v>
      </c>
      <c r="E6" s="89"/>
      <c r="F6" s="89"/>
      <c r="G6" s="89"/>
      <c r="H6" s="89"/>
      <c r="I6" s="89"/>
      <c r="J6" s="89"/>
      <c r="K6" s="89"/>
      <c r="L6" s="89"/>
      <c r="M6" s="89"/>
    </row>
    <row r="7" spans="1:13" ht="24" customHeight="1" x14ac:dyDescent="0.3">
      <c r="A7" s="90" t="s">
        <v>13</v>
      </c>
      <c r="B7" s="90" t="s">
        <v>14</v>
      </c>
      <c r="C7" s="90" t="s">
        <v>15</v>
      </c>
      <c r="D7" s="91" t="s">
        <v>16</v>
      </c>
      <c r="E7" s="91" t="s">
        <v>17</v>
      </c>
      <c r="F7" s="91" t="s">
        <v>19</v>
      </c>
      <c r="G7" s="91" t="s">
        <v>0</v>
      </c>
      <c r="H7" s="91" t="s">
        <v>18</v>
      </c>
      <c r="I7" s="91" t="s">
        <v>21</v>
      </c>
      <c r="J7" s="92" t="s">
        <v>20</v>
      </c>
      <c r="K7" s="92" t="s">
        <v>59</v>
      </c>
      <c r="L7" s="94" t="s">
        <v>60</v>
      </c>
      <c r="M7" s="85" t="s">
        <v>38</v>
      </c>
    </row>
    <row r="8" spans="1:13" ht="16.5" customHeight="1" x14ac:dyDescent="0.3">
      <c r="A8" s="90"/>
      <c r="B8" s="90"/>
      <c r="C8" s="90"/>
      <c r="D8" s="91"/>
      <c r="E8" s="91"/>
      <c r="F8" s="91"/>
      <c r="G8" s="91"/>
      <c r="H8" s="91"/>
      <c r="I8" s="91"/>
      <c r="J8" s="93"/>
      <c r="K8" s="93"/>
      <c r="L8" s="95"/>
      <c r="M8" s="86"/>
    </row>
    <row r="9" spans="1:13" ht="40.799999999999997" x14ac:dyDescent="0.3">
      <c r="A9" s="106" t="s">
        <v>22</v>
      </c>
      <c r="B9" s="106" t="s">
        <v>23</v>
      </c>
      <c r="C9" s="106" t="s">
        <v>24</v>
      </c>
      <c r="D9" s="109" t="s">
        <v>25</v>
      </c>
      <c r="E9" s="110">
        <v>170050</v>
      </c>
      <c r="F9" s="100" t="s">
        <v>10</v>
      </c>
      <c r="G9" s="100" t="s">
        <v>27</v>
      </c>
      <c r="H9" s="96" t="s">
        <v>28</v>
      </c>
      <c r="I9" s="98">
        <v>1</v>
      </c>
      <c r="J9" s="6" t="s">
        <v>30</v>
      </c>
      <c r="K9" s="7" t="s">
        <v>56</v>
      </c>
      <c r="L9" s="10">
        <v>2478</v>
      </c>
      <c r="M9" s="11">
        <f>1/2</f>
        <v>0.5</v>
      </c>
    </row>
    <row r="10" spans="1:13" ht="40.799999999999997" x14ac:dyDescent="0.3">
      <c r="A10" s="106"/>
      <c r="B10" s="106"/>
      <c r="C10" s="106"/>
      <c r="D10" s="109"/>
      <c r="E10" s="110"/>
      <c r="F10" s="102"/>
      <c r="G10" s="102"/>
      <c r="H10" s="97"/>
      <c r="I10" s="99"/>
      <c r="J10" s="6" t="s">
        <v>58</v>
      </c>
      <c r="K10" s="7" t="s">
        <v>57</v>
      </c>
      <c r="L10" s="10">
        <v>107582.5</v>
      </c>
      <c r="M10" s="11">
        <f>1/2</f>
        <v>0.5</v>
      </c>
    </row>
    <row r="11" spans="1:13" ht="61.2" x14ac:dyDescent="0.3">
      <c r="A11" s="106"/>
      <c r="B11" s="106"/>
      <c r="C11" s="106"/>
      <c r="D11" s="109"/>
      <c r="E11" s="110"/>
      <c r="F11" s="100" t="s">
        <v>9</v>
      </c>
      <c r="G11" s="100" t="s">
        <v>29</v>
      </c>
      <c r="H11" s="96" t="s">
        <v>28</v>
      </c>
      <c r="I11" s="98">
        <v>1</v>
      </c>
      <c r="J11" s="6" t="s">
        <v>67</v>
      </c>
      <c r="K11" s="8" t="s">
        <v>64</v>
      </c>
      <c r="L11" s="12">
        <v>1898</v>
      </c>
      <c r="M11" s="13">
        <f>1/3</f>
        <v>0.33333333333333331</v>
      </c>
    </row>
    <row r="12" spans="1:13" ht="40.799999999999997" x14ac:dyDescent="0.3">
      <c r="A12" s="106"/>
      <c r="B12" s="106"/>
      <c r="C12" s="106"/>
      <c r="D12" s="109"/>
      <c r="E12" s="110"/>
      <c r="F12" s="101"/>
      <c r="G12" s="101"/>
      <c r="H12" s="103"/>
      <c r="I12" s="104"/>
      <c r="J12" s="7" t="s">
        <v>68</v>
      </c>
      <c r="K12" s="8" t="s">
        <v>65</v>
      </c>
      <c r="L12" s="14">
        <v>16704.480000000003</v>
      </c>
      <c r="M12" s="13">
        <f>1/3</f>
        <v>0.33333333333333331</v>
      </c>
    </row>
    <row r="13" spans="1:13" ht="61.2" x14ac:dyDescent="0.3">
      <c r="A13" s="106"/>
      <c r="B13" s="106"/>
      <c r="C13" s="106"/>
      <c r="D13" s="109"/>
      <c r="E13" s="110"/>
      <c r="F13" s="102"/>
      <c r="G13" s="102"/>
      <c r="H13" s="97"/>
      <c r="I13" s="99"/>
      <c r="J13" s="6" t="s">
        <v>69</v>
      </c>
      <c r="K13" s="8" t="s">
        <v>66</v>
      </c>
      <c r="L13" s="10">
        <v>50000</v>
      </c>
      <c r="M13" s="13">
        <f>1/3</f>
        <v>0.33333333333333331</v>
      </c>
    </row>
    <row r="14" spans="1:13" ht="40.799999999999997" x14ac:dyDescent="0.3">
      <c r="A14" s="106"/>
      <c r="B14" s="106"/>
      <c r="C14" s="106"/>
      <c r="D14" s="109"/>
      <c r="E14" s="110"/>
      <c r="F14" s="100" t="s">
        <v>75</v>
      </c>
      <c r="G14" s="100" t="s">
        <v>1</v>
      </c>
      <c r="H14" s="96" t="s">
        <v>26</v>
      </c>
      <c r="I14" s="105">
        <v>515074.5</v>
      </c>
      <c r="J14" s="6" t="s">
        <v>73</v>
      </c>
      <c r="K14" s="9" t="s">
        <v>70</v>
      </c>
      <c r="L14" s="10">
        <v>1465.5</v>
      </c>
      <c r="M14" s="11">
        <f>1/3</f>
        <v>0.33333333333333331</v>
      </c>
    </row>
    <row r="15" spans="1:13" ht="40.799999999999997" x14ac:dyDescent="0.3">
      <c r="A15" s="106"/>
      <c r="B15" s="106"/>
      <c r="C15" s="106"/>
      <c r="D15" s="109"/>
      <c r="E15" s="110"/>
      <c r="F15" s="101"/>
      <c r="G15" s="101"/>
      <c r="H15" s="103"/>
      <c r="I15" s="105"/>
      <c r="J15" s="6" t="s">
        <v>30</v>
      </c>
      <c r="K15" s="7" t="s">
        <v>71</v>
      </c>
      <c r="L15" s="10">
        <v>119207.5</v>
      </c>
      <c r="M15" s="11">
        <f t="shared" ref="M15:M16" si="0">1/3</f>
        <v>0.33333333333333331</v>
      </c>
    </row>
    <row r="16" spans="1:13" ht="40.799999999999997" x14ac:dyDescent="0.3">
      <c r="A16" s="106"/>
      <c r="B16" s="106"/>
      <c r="C16" s="106"/>
      <c r="D16" s="109"/>
      <c r="E16" s="110"/>
      <c r="F16" s="102"/>
      <c r="G16" s="102"/>
      <c r="H16" s="97"/>
      <c r="I16" s="105"/>
      <c r="J16" s="6" t="s">
        <v>74</v>
      </c>
      <c r="K16" s="7" t="s">
        <v>72</v>
      </c>
      <c r="L16" s="14">
        <v>394401.5</v>
      </c>
      <c r="M16" s="11">
        <f t="shared" si="0"/>
        <v>0.33333333333333331</v>
      </c>
    </row>
    <row r="17" spans="1:13" ht="102" x14ac:dyDescent="0.3">
      <c r="A17" s="106" t="s">
        <v>22</v>
      </c>
      <c r="B17" s="106" t="s">
        <v>23</v>
      </c>
      <c r="C17" s="106" t="s">
        <v>31</v>
      </c>
      <c r="D17" s="107" t="s">
        <v>32</v>
      </c>
      <c r="E17" s="108">
        <v>170052</v>
      </c>
      <c r="F17" s="111" t="s">
        <v>11</v>
      </c>
      <c r="G17" s="111" t="s">
        <v>34</v>
      </c>
      <c r="H17" s="113" t="s">
        <v>28</v>
      </c>
      <c r="I17" s="115">
        <v>1</v>
      </c>
      <c r="J17" s="19" t="s">
        <v>33</v>
      </c>
      <c r="K17" s="20" t="s">
        <v>76</v>
      </c>
      <c r="L17" s="21">
        <v>21781</v>
      </c>
      <c r="M17" s="22">
        <f>1/2</f>
        <v>0.5</v>
      </c>
    </row>
    <row r="18" spans="1:13" ht="40.799999999999997" x14ac:dyDescent="0.3">
      <c r="A18" s="106"/>
      <c r="B18" s="106"/>
      <c r="C18" s="106"/>
      <c r="D18" s="107"/>
      <c r="E18" s="108"/>
      <c r="F18" s="112"/>
      <c r="G18" s="112"/>
      <c r="H18" s="114"/>
      <c r="I18" s="116"/>
      <c r="J18" s="19" t="s">
        <v>78</v>
      </c>
      <c r="K18" s="23" t="s">
        <v>77</v>
      </c>
      <c r="L18" s="21">
        <v>5444.5</v>
      </c>
      <c r="M18" s="22">
        <f>1/2</f>
        <v>0.5</v>
      </c>
    </row>
    <row r="19" spans="1:13" ht="40.799999999999997" x14ac:dyDescent="0.3">
      <c r="A19" s="106"/>
      <c r="B19" s="106"/>
      <c r="C19" s="106"/>
      <c r="D19" s="107"/>
      <c r="E19" s="108"/>
      <c r="F19" s="27" t="s">
        <v>3</v>
      </c>
      <c r="G19" s="27" t="s">
        <v>35</v>
      </c>
      <c r="H19" s="24" t="s">
        <v>28</v>
      </c>
      <c r="I19" s="22">
        <v>1</v>
      </c>
      <c r="J19" s="19" t="s">
        <v>80</v>
      </c>
      <c r="K19" s="23" t="s">
        <v>79</v>
      </c>
      <c r="L19" s="22">
        <v>1</v>
      </c>
      <c r="M19" s="22">
        <v>1</v>
      </c>
    </row>
    <row r="20" spans="1:13" ht="51" x14ac:dyDescent="0.3">
      <c r="A20" s="106"/>
      <c r="B20" s="106"/>
      <c r="C20" s="106"/>
      <c r="D20" s="107"/>
      <c r="E20" s="108"/>
      <c r="F20" s="58" t="s">
        <v>122</v>
      </c>
      <c r="G20" s="58" t="s">
        <v>125</v>
      </c>
      <c r="H20" s="59" t="s">
        <v>28</v>
      </c>
      <c r="I20" s="25">
        <v>1</v>
      </c>
      <c r="J20" s="58" t="s">
        <v>114</v>
      </c>
      <c r="K20" s="55"/>
      <c r="L20" s="56"/>
      <c r="M20" s="56"/>
    </row>
    <row r="21" spans="1:13" ht="61.2" x14ac:dyDescent="0.3">
      <c r="A21" s="106" t="s">
        <v>22</v>
      </c>
      <c r="B21" s="106" t="s">
        <v>23</v>
      </c>
      <c r="C21" s="106" t="s">
        <v>36</v>
      </c>
      <c r="D21" s="117" t="s">
        <v>37</v>
      </c>
      <c r="E21" s="118">
        <v>170056</v>
      </c>
      <c r="F21" s="48" t="s">
        <v>39</v>
      </c>
      <c r="G21" s="31" t="s">
        <v>41</v>
      </c>
      <c r="H21" s="29" t="s">
        <v>28</v>
      </c>
      <c r="I21" s="30">
        <v>41336</v>
      </c>
      <c r="J21" s="28" t="s">
        <v>40</v>
      </c>
      <c r="K21" s="31" t="s">
        <v>81</v>
      </c>
      <c r="L21" s="30">
        <v>41336</v>
      </c>
      <c r="M21" s="32">
        <v>1</v>
      </c>
    </row>
    <row r="22" spans="1:13" ht="51" x14ac:dyDescent="0.3">
      <c r="A22" s="106"/>
      <c r="B22" s="106"/>
      <c r="C22" s="106"/>
      <c r="D22" s="117"/>
      <c r="E22" s="118"/>
      <c r="F22" s="119" t="s">
        <v>8</v>
      </c>
      <c r="G22" s="121" t="s">
        <v>43</v>
      </c>
      <c r="H22" s="123" t="s">
        <v>28</v>
      </c>
      <c r="I22" s="125">
        <v>1</v>
      </c>
      <c r="J22" s="28" t="s">
        <v>42</v>
      </c>
      <c r="K22" s="31" t="s">
        <v>82</v>
      </c>
      <c r="L22" s="30">
        <v>61.5</v>
      </c>
      <c r="M22" s="32">
        <f>1/2</f>
        <v>0.5</v>
      </c>
    </row>
    <row r="23" spans="1:13" ht="61.2" x14ac:dyDescent="0.3">
      <c r="A23" s="106"/>
      <c r="B23" s="106"/>
      <c r="C23" s="106"/>
      <c r="D23" s="117"/>
      <c r="E23" s="118"/>
      <c r="F23" s="120"/>
      <c r="G23" s="122"/>
      <c r="H23" s="124"/>
      <c r="I23" s="126"/>
      <c r="J23" s="28" t="s">
        <v>40</v>
      </c>
      <c r="K23" s="31" t="s">
        <v>83</v>
      </c>
      <c r="L23" s="30">
        <v>834</v>
      </c>
      <c r="M23" s="32">
        <f>1/2</f>
        <v>0.5</v>
      </c>
    </row>
    <row r="24" spans="1:13" ht="40.799999999999997" x14ac:dyDescent="0.3">
      <c r="A24" s="106"/>
      <c r="B24" s="106"/>
      <c r="C24" s="106"/>
      <c r="D24" s="117"/>
      <c r="E24" s="118"/>
      <c r="F24" s="48" t="s">
        <v>123</v>
      </c>
      <c r="G24" s="48" t="s">
        <v>124</v>
      </c>
      <c r="H24" s="29" t="s">
        <v>28</v>
      </c>
      <c r="I24" s="32">
        <v>1</v>
      </c>
      <c r="J24" s="28" t="s">
        <v>115</v>
      </c>
      <c r="K24" s="57"/>
      <c r="L24" s="57"/>
      <c r="M24" s="57"/>
    </row>
    <row r="25" spans="1:13" ht="20.399999999999999" x14ac:dyDescent="0.3">
      <c r="A25" s="106" t="s">
        <v>22</v>
      </c>
      <c r="B25" s="106" t="s">
        <v>23</v>
      </c>
      <c r="C25" s="106" t="s">
        <v>24</v>
      </c>
      <c r="D25" s="127" t="s">
        <v>44</v>
      </c>
      <c r="E25" s="128">
        <v>170057</v>
      </c>
      <c r="F25" s="129" t="s">
        <v>4</v>
      </c>
      <c r="G25" s="130" t="s">
        <v>46</v>
      </c>
      <c r="H25" s="131" t="s">
        <v>28</v>
      </c>
      <c r="I25" s="132">
        <v>1</v>
      </c>
      <c r="J25" s="129" t="s">
        <v>45</v>
      </c>
      <c r="K25" s="45" t="s">
        <v>84</v>
      </c>
      <c r="L25" s="40">
        <v>1</v>
      </c>
      <c r="M25" s="41">
        <f>1/2</f>
        <v>0.5</v>
      </c>
    </row>
    <row r="26" spans="1:13" ht="30.6" x14ac:dyDescent="0.3">
      <c r="A26" s="106"/>
      <c r="B26" s="106"/>
      <c r="C26" s="106"/>
      <c r="D26" s="127"/>
      <c r="E26" s="128"/>
      <c r="F26" s="129"/>
      <c r="G26" s="130"/>
      <c r="H26" s="131"/>
      <c r="I26" s="132"/>
      <c r="J26" s="129"/>
      <c r="K26" s="45" t="s">
        <v>85</v>
      </c>
      <c r="L26" s="41">
        <v>1</v>
      </c>
      <c r="M26" s="41">
        <f>1/2</f>
        <v>0.5</v>
      </c>
    </row>
    <row r="27" spans="1:13" ht="20.399999999999999" x14ac:dyDescent="0.3">
      <c r="A27" s="106"/>
      <c r="B27" s="106"/>
      <c r="C27" s="106"/>
      <c r="D27" s="127"/>
      <c r="E27" s="128"/>
      <c r="F27" s="129" t="s">
        <v>5</v>
      </c>
      <c r="G27" s="129" t="s">
        <v>47</v>
      </c>
      <c r="H27" s="129" t="s">
        <v>28</v>
      </c>
      <c r="I27" s="134">
        <v>0.8</v>
      </c>
      <c r="J27" s="35" t="s">
        <v>89</v>
      </c>
      <c r="K27" s="42" t="s">
        <v>90</v>
      </c>
      <c r="L27" s="41">
        <v>1</v>
      </c>
      <c r="M27" s="41">
        <f>1/5</f>
        <v>0.2</v>
      </c>
    </row>
    <row r="28" spans="1:13" ht="30.6" x14ac:dyDescent="0.3">
      <c r="A28" s="106"/>
      <c r="B28" s="106"/>
      <c r="C28" s="106"/>
      <c r="D28" s="127"/>
      <c r="E28" s="128"/>
      <c r="F28" s="129"/>
      <c r="G28" s="133"/>
      <c r="H28" s="133"/>
      <c r="I28" s="135"/>
      <c r="J28" s="35" t="s">
        <v>91</v>
      </c>
      <c r="K28" s="45" t="s">
        <v>86</v>
      </c>
      <c r="L28" s="40">
        <v>1</v>
      </c>
      <c r="M28" s="41">
        <f t="shared" ref="M28:M31" si="1">1/5</f>
        <v>0.2</v>
      </c>
    </row>
    <row r="29" spans="1:13" ht="30.6" x14ac:dyDescent="0.3">
      <c r="A29" s="106"/>
      <c r="B29" s="106"/>
      <c r="C29" s="106"/>
      <c r="D29" s="127"/>
      <c r="E29" s="128"/>
      <c r="F29" s="129"/>
      <c r="G29" s="133"/>
      <c r="H29" s="133"/>
      <c r="I29" s="135"/>
      <c r="J29" s="35" t="s">
        <v>93</v>
      </c>
      <c r="K29" s="45" t="s">
        <v>92</v>
      </c>
      <c r="L29" s="41">
        <v>0.8</v>
      </c>
      <c r="M29" s="41">
        <f t="shared" si="1"/>
        <v>0.2</v>
      </c>
    </row>
    <row r="30" spans="1:13" ht="71.400000000000006" x14ac:dyDescent="0.3">
      <c r="A30" s="106"/>
      <c r="B30" s="106"/>
      <c r="C30" s="106"/>
      <c r="D30" s="127"/>
      <c r="E30" s="128"/>
      <c r="F30" s="129"/>
      <c r="G30" s="133"/>
      <c r="H30" s="133"/>
      <c r="I30" s="135"/>
      <c r="J30" s="35" t="s">
        <v>94</v>
      </c>
      <c r="K30" s="45" t="s">
        <v>87</v>
      </c>
      <c r="L30" s="41">
        <v>1</v>
      </c>
      <c r="M30" s="41">
        <f t="shared" si="1"/>
        <v>0.2</v>
      </c>
    </row>
    <row r="31" spans="1:13" ht="30.6" x14ac:dyDescent="0.3">
      <c r="A31" s="106"/>
      <c r="B31" s="106"/>
      <c r="C31" s="106"/>
      <c r="D31" s="127"/>
      <c r="E31" s="128"/>
      <c r="F31" s="129"/>
      <c r="G31" s="133"/>
      <c r="H31" s="133"/>
      <c r="I31" s="135"/>
      <c r="J31" s="35" t="s">
        <v>95</v>
      </c>
      <c r="K31" s="45" t="s">
        <v>88</v>
      </c>
      <c r="L31" s="40">
        <v>5</v>
      </c>
      <c r="M31" s="41">
        <f t="shared" si="1"/>
        <v>0.2</v>
      </c>
    </row>
    <row r="32" spans="1:13" ht="61.2" x14ac:dyDescent="0.3">
      <c r="A32" s="106"/>
      <c r="B32" s="106"/>
      <c r="C32" s="106"/>
      <c r="D32" s="127"/>
      <c r="E32" s="128"/>
      <c r="F32" s="45" t="s">
        <v>6</v>
      </c>
      <c r="G32" s="45" t="s">
        <v>48</v>
      </c>
      <c r="H32" s="46" t="s">
        <v>28</v>
      </c>
      <c r="I32" s="47">
        <v>1</v>
      </c>
      <c r="J32" s="45" t="s">
        <v>97</v>
      </c>
      <c r="K32" s="45" t="s">
        <v>96</v>
      </c>
      <c r="L32" s="41">
        <v>1</v>
      </c>
      <c r="M32" s="41">
        <v>1</v>
      </c>
    </row>
    <row r="33" spans="1:13" ht="40.799999999999997" x14ac:dyDescent="0.3">
      <c r="A33" s="106"/>
      <c r="B33" s="106"/>
      <c r="C33" s="106"/>
      <c r="D33" s="127"/>
      <c r="E33" s="128"/>
      <c r="F33" s="129" t="s">
        <v>7</v>
      </c>
      <c r="G33" s="129" t="s">
        <v>49</v>
      </c>
      <c r="H33" s="131" t="s">
        <v>28</v>
      </c>
      <c r="I33" s="132">
        <v>1</v>
      </c>
      <c r="J33" s="129" t="s">
        <v>99</v>
      </c>
      <c r="K33" s="45" t="s">
        <v>98</v>
      </c>
      <c r="L33" s="41">
        <v>1</v>
      </c>
      <c r="M33" s="41">
        <f>1/2</f>
        <v>0.5</v>
      </c>
    </row>
    <row r="34" spans="1:13" ht="20.399999999999999" x14ac:dyDescent="0.3">
      <c r="A34" s="106"/>
      <c r="B34" s="106"/>
      <c r="C34" s="106"/>
      <c r="D34" s="127"/>
      <c r="E34" s="128"/>
      <c r="F34" s="129"/>
      <c r="G34" s="129"/>
      <c r="H34" s="131"/>
      <c r="I34" s="132"/>
      <c r="J34" s="129"/>
      <c r="K34" s="43" t="s">
        <v>100</v>
      </c>
      <c r="L34" s="40">
        <v>10</v>
      </c>
      <c r="M34" s="41">
        <f>1/2</f>
        <v>0.5</v>
      </c>
    </row>
    <row r="35" spans="1:13" ht="30.6" x14ac:dyDescent="0.3">
      <c r="A35" s="106"/>
      <c r="B35" s="106"/>
      <c r="C35" s="106"/>
      <c r="D35" s="127"/>
      <c r="E35" s="128"/>
      <c r="F35" s="129"/>
      <c r="G35" s="129"/>
      <c r="H35" s="131"/>
      <c r="I35" s="132"/>
      <c r="J35" s="129"/>
      <c r="K35" s="43" t="s">
        <v>113</v>
      </c>
      <c r="L35" s="41">
        <v>0.5</v>
      </c>
      <c r="M35" s="41"/>
    </row>
    <row r="36" spans="1:13" ht="40.799999999999997" x14ac:dyDescent="0.3">
      <c r="A36" s="106"/>
      <c r="B36" s="106"/>
      <c r="C36" s="106"/>
      <c r="D36" s="127"/>
      <c r="E36" s="128"/>
      <c r="F36" s="45" t="s">
        <v>2</v>
      </c>
      <c r="G36" s="45" t="s">
        <v>50</v>
      </c>
      <c r="H36" s="46" t="s">
        <v>28</v>
      </c>
      <c r="I36" s="47">
        <v>0.4</v>
      </c>
      <c r="J36" s="37"/>
      <c r="K36" s="45" t="s">
        <v>101</v>
      </c>
      <c r="L36" s="41">
        <v>0.4</v>
      </c>
      <c r="M36" s="41">
        <v>1</v>
      </c>
    </row>
    <row r="37" spans="1:13" ht="40.799999999999997" x14ac:dyDescent="0.3">
      <c r="A37" s="106"/>
      <c r="B37" s="106"/>
      <c r="C37" s="106"/>
      <c r="D37" s="51" t="s">
        <v>51</v>
      </c>
      <c r="E37" s="1">
        <v>170058</v>
      </c>
      <c r="F37" s="45" t="s">
        <v>52</v>
      </c>
      <c r="G37" s="45" t="s">
        <v>53</v>
      </c>
      <c r="H37" s="46" t="s">
        <v>28</v>
      </c>
      <c r="I37" s="47">
        <v>1</v>
      </c>
      <c r="J37" s="35" t="s">
        <v>103</v>
      </c>
      <c r="K37" s="45" t="s">
        <v>102</v>
      </c>
      <c r="L37" s="41">
        <v>1</v>
      </c>
      <c r="M37" s="41">
        <v>1</v>
      </c>
    </row>
    <row r="38" spans="1:13" ht="71.400000000000006" x14ac:dyDescent="0.3">
      <c r="A38" s="106"/>
      <c r="B38" s="106"/>
      <c r="C38" s="106"/>
      <c r="D38" s="127" t="s">
        <v>54</v>
      </c>
      <c r="E38" s="128">
        <v>170054</v>
      </c>
      <c r="F38" s="129" t="s">
        <v>107</v>
      </c>
      <c r="G38" s="129" t="s">
        <v>55</v>
      </c>
      <c r="H38" s="131" t="s">
        <v>28</v>
      </c>
      <c r="I38" s="132">
        <v>1</v>
      </c>
      <c r="J38" s="35" t="s">
        <v>108</v>
      </c>
      <c r="K38" s="45" t="s">
        <v>104</v>
      </c>
      <c r="L38" s="50">
        <v>311116.21189999999</v>
      </c>
      <c r="M38" s="47">
        <f>1/3</f>
        <v>0.33333333333333331</v>
      </c>
    </row>
    <row r="39" spans="1:13" ht="51" x14ac:dyDescent="0.3">
      <c r="A39" s="106"/>
      <c r="B39" s="106"/>
      <c r="C39" s="106"/>
      <c r="D39" s="127"/>
      <c r="E39" s="128"/>
      <c r="F39" s="129"/>
      <c r="G39" s="129"/>
      <c r="H39" s="131"/>
      <c r="I39" s="132"/>
      <c r="J39" s="35" t="s">
        <v>109</v>
      </c>
      <c r="K39" s="45" t="s">
        <v>105</v>
      </c>
      <c r="L39" s="50">
        <v>110000</v>
      </c>
      <c r="M39" s="47">
        <f>1/3</f>
        <v>0.33333333333333331</v>
      </c>
    </row>
    <row r="40" spans="1:13" ht="91.8" x14ac:dyDescent="0.3">
      <c r="A40" s="106"/>
      <c r="B40" s="106"/>
      <c r="C40" s="106"/>
      <c r="D40" s="127"/>
      <c r="E40" s="128"/>
      <c r="F40" s="129"/>
      <c r="G40" s="129"/>
      <c r="H40" s="131"/>
      <c r="I40" s="132"/>
      <c r="J40" s="35" t="s">
        <v>110</v>
      </c>
      <c r="K40" s="45" t="s">
        <v>106</v>
      </c>
      <c r="L40" s="41">
        <v>1</v>
      </c>
      <c r="M40" s="47">
        <f>1/3</f>
        <v>0.33333333333333331</v>
      </c>
    </row>
  </sheetData>
  <mergeCells count="83">
    <mergeCell ref="I38:I40"/>
    <mergeCell ref="F27:F31"/>
    <mergeCell ref="G27:G31"/>
    <mergeCell ref="H27:H31"/>
    <mergeCell ref="I27:I31"/>
    <mergeCell ref="F33:F35"/>
    <mergeCell ref="G33:G35"/>
    <mergeCell ref="H33:H35"/>
    <mergeCell ref="I33:I35"/>
    <mergeCell ref="F38:F40"/>
    <mergeCell ref="G38:G40"/>
    <mergeCell ref="H38:H40"/>
    <mergeCell ref="J33:J35"/>
    <mergeCell ref="F25:F26"/>
    <mergeCell ref="G25:G26"/>
    <mergeCell ref="H25:H26"/>
    <mergeCell ref="I25:I26"/>
    <mergeCell ref="J25:J26"/>
    <mergeCell ref="A25:A40"/>
    <mergeCell ref="B25:B40"/>
    <mergeCell ref="C25:C40"/>
    <mergeCell ref="D25:D36"/>
    <mergeCell ref="E25:E36"/>
    <mergeCell ref="D38:D40"/>
    <mergeCell ref="E38:E40"/>
    <mergeCell ref="H17:H18"/>
    <mergeCell ref="I17:I18"/>
    <mergeCell ref="A21:A24"/>
    <mergeCell ref="B21:B24"/>
    <mergeCell ref="C21:C24"/>
    <mergeCell ref="D21:D24"/>
    <mergeCell ref="E21:E24"/>
    <mergeCell ref="F22:F23"/>
    <mergeCell ref="G22:G23"/>
    <mergeCell ref="H22:H23"/>
    <mergeCell ref="I22:I23"/>
    <mergeCell ref="F14:F16"/>
    <mergeCell ref="G14:G16"/>
    <mergeCell ref="H14:H16"/>
    <mergeCell ref="I14:I16"/>
    <mergeCell ref="A17:A20"/>
    <mergeCell ref="B17:B20"/>
    <mergeCell ref="C17:C20"/>
    <mergeCell ref="D17:D20"/>
    <mergeCell ref="E17:E20"/>
    <mergeCell ref="A9:A16"/>
    <mergeCell ref="B9:B16"/>
    <mergeCell ref="C9:C16"/>
    <mergeCell ref="D9:D16"/>
    <mergeCell ref="E9:E16"/>
    <mergeCell ref="F17:F18"/>
    <mergeCell ref="G17:G18"/>
    <mergeCell ref="H9:H10"/>
    <mergeCell ref="I9:I10"/>
    <mergeCell ref="F11:F13"/>
    <mergeCell ref="G11:G13"/>
    <mergeCell ref="H11:H13"/>
    <mergeCell ref="I11:I13"/>
    <mergeCell ref="F9:F10"/>
    <mergeCell ref="G9:G10"/>
    <mergeCell ref="M7:M8"/>
    <mergeCell ref="A5:M5"/>
    <mergeCell ref="A6:C6"/>
    <mergeCell ref="D6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1:M1"/>
    <mergeCell ref="A2:D4"/>
    <mergeCell ref="L2:M2"/>
    <mergeCell ref="L3:M3"/>
    <mergeCell ref="L4:M4"/>
    <mergeCell ref="E2:J2"/>
    <mergeCell ref="E3:J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E7" workbookViewId="0">
      <selection activeCell="P14" sqref="P14:P16"/>
    </sheetView>
  </sheetViews>
  <sheetFormatPr baseColWidth="10" defaultRowHeight="14.4" x14ac:dyDescent="0.3"/>
  <cols>
    <col min="1" max="3" width="4.44140625" customWidth="1"/>
    <col min="4" max="4" width="16" style="44" customWidth="1"/>
    <col min="5" max="5" width="6.33203125" customWidth="1"/>
    <col min="6" max="6" width="20.88671875" style="49" customWidth="1"/>
    <col min="7" max="7" width="22.88671875" style="49" customWidth="1"/>
    <col min="8" max="8" width="8.109375" customWidth="1"/>
    <col min="9" max="9" width="7" style="2" customWidth="1"/>
    <col min="10" max="10" width="34.6640625" customWidth="1"/>
    <col min="11" max="11" width="26.6640625" customWidth="1"/>
    <col min="12" max="12" width="9.5546875" customWidth="1"/>
    <col min="13" max="13" width="10.88671875" bestFit="1" customWidth="1"/>
    <col min="14" max="15" width="10.88671875" customWidth="1"/>
  </cols>
  <sheetData>
    <row r="1" spans="1:16" ht="6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1" customHeight="1" x14ac:dyDescent="0.4">
      <c r="A2" s="64"/>
      <c r="B2" s="65"/>
      <c r="C2" s="65"/>
      <c r="D2" s="66"/>
      <c r="E2" s="76" t="s">
        <v>112</v>
      </c>
      <c r="F2" s="77"/>
      <c r="G2" s="77"/>
      <c r="H2" s="77"/>
      <c r="I2" s="77"/>
      <c r="J2" s="77"/>
      <c r="K2" s="77"/>
      <c r="L2" s="77"/>
      <c r="M2" s="78"/>
      <c r="N2" s="54" t="s">
        <v>116</v>
      </c>
      <c r="O2" s="154" t="s">
        <v>117</v>
      </c>
      <c r="P2" s="154"/>
    </row>
    <row r="3" spans="1:16" x14ac:dyDescent="0.3">
      <c r="A3" s="67"/>
      <c r="B3" s="68"/>
      <c r="C3" s="68"/>
      <c r="D3" s="69"/>
      <c r="E3" s="79" t="s">
        <v>120</v>
      </c>
      <c r="F3" s="80"/>
      <c r="G3" s="80"/>
      <c r="H3" s="80"/>
      <c r="I3" s="80"/>
      <c r="J3" s="80"/>
      <c r="K3" s="80"/>
      <c r="L3" s="80"/>
      <c r="M3" s="81"/>
      <c r="N3" s="54" t="s">
        <v>118</v>
      </c>
      <c r="O3" s="155">
        <v>1</v>
      </c>
      <c r="P3" s="155"/>
    </row>
    <row r="4" spans="1:16" x14ac:dyDescent="0.3">
      <c r="A4" s="70"/>
      <c r="B4" s="71"/>
      <c r="C4" s="71"/>
      <c r="D4" s="72"/>
      <c r="E4" s="82"/>
      <c r="F4" s="83"/>
      <c r="G4" s="83"/>
      <c r="H4" s="83"/>
      <c r="I4" s="83"/>
      <c r="J4" s="83"/>
      <c r="K4" s="83"/>
      <c r="L4" s="83"/>
      <c r="M4" s="84"/>
      <c r="N4" s="54" t="s">
        <v>119</v>
      </c>
      <c r="O4" s="156">
        <v>42368</v>
      </c>
      <c r="P4" s="156"/>
    </row>
    <row r="5" spans="1:16" s="53" customFormat="1" ht="6" customHeigh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34.5" customHeight="1" x14ac:dyDescent="0.3">
      <c r="A6" s="88" t="s">
        <v>12</v>
      </c>
      <c r="B6" s="88"/>
      <c r="C6" s="88"/>
      <c r="D6" s="89" t="s">
        <v>121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24.75" customHeight="1" x14ac:dyDescent="0.3">
      <c r="A7" s="90" t="s">
        <v>13</v>
      </c>
      <c r="B7" s="90" t="s">
        <v>14</v>
      </c>
      <c r="C7" s="90" t="s">
        <v>15</v>
      </c>
      <c r="D7" s="91" t="s">
        <v>16</v>
      </c>
      <c r="E7" s="91" t="s">
        <v>17</v>
      </c>
      <c r="F7" s="91" t="s">
        <v>19</v>
      </c>
      <c r="G7" s="91" t="s">
        <v>0</v>
      </c>
      <c r="H7" s="91" t="s">
        <v>18</v>
      </c>
      <c r="I7" s="91" t="s">
        <v>21</v>
      </c>
      <c r="J7" s="146" t="s">
        <v>20</v>
      </c>
      <c r="K7" s="146" t="s">
        <v>59</v>
      </c>
      <c r="L7" s="148" t="s">
        <v>60</v>
      </c>
      <c r="M7" s="85" t="s">
        <v>38</v>
      </c>
      <c r="N7" s="150" t="s">
        <v>61</v>
      </c>
      <c r="O7" s="150" t="s">
        <v>62</v>
      </c>
      <c r="P7" s="152" t="s">
        <v>63</v>
      </c>
    </row>
    <row r="8" spans="1:16" ht="24.75" customHeight="1" x14ac:dyDescent="0.3">
      <c r="A8" s="90"/>
      <c r="B8" s="90"/>
      <c r="C8" s="90"/>
      <c r="D8" s="91"/>
      <c r="E8" s="91"/>
      <c r="F8" s="91"/>
      <c r="G8" s="91"/>
      <c r="H8" s="91"/>
      <c r="I8" s="91"/>
      <c r="J8" s="147"/>
      <c r="K8" s="147"/>
      <c r="L8" s="149"/>
      <c r="M8" s="86"/>
      <c r="N8" s="151"/>
      <c r="O8" s="151"/>
      <c r="P8" s="153"/>
    </row>
    <row r="9" spans="1:16" ht="22.5" customHeight="1" x14ac:dyDescent="0.3">
      <c r="A9" s="106" t="s">
        <v>22</v>
      </c>
      <c r="B9" s="106" t="s">
        <v>23</v>
      </c>
      <c r="C9" s="106" t="s">
        <v>24</v>
      </c>
      <c r="D9" s="109" t="s">
        <v>25</v>
      </c>
      <c r="E9" s="110">
        <v>170050</v>
      </c>
      <c r="F9" s="100" t="s">
        <v>10</v>
      </c>
      <c r="G9" s="100" t="s">
        <v>27</v>
      </c>
      <c r="H9" s="96" t="s">
        <v>28</v>
      </c>
      <c r="I9" s="98">
        <v>1</v>
      </c>
      <c r="J9" s="6" t="s">
        <v>30</v>
      </c>
      <c r="K9" s="7" t="s">
        <v>56</v>
      </c>
      <c r="L9" s="10">
        <v>2478</v>
      </c>
      <c r="M9" s="11">
        <f>1/2</f>
        <v>0.5</v>
      </c>
      <c r="N9" s="3"/>
      <c r="O9" s="11">
        <f t="shared" ref="O9:O14" si="0">(N9/L9)*M9</f>
        <v>0</v>
      </c>
      <c r="P9" s="139">
        <f>SUM(O9:O10)/I9</f>
        <v>0</v>
      </c>
    </row>
    <row r="10" spans="1:16" ht="30.6" x14ac:dyDescent="0.3">
      <c r="A10" s="106"/>
      <c r="B10" s="106"/>
      <c r="C10" s="106"/>
      <c r="D10" s="109"/>
      <c r="E10" s="110"/>
      <c r="F10" s="102"/>
      <c r="G10" s="102"/>
      <c r="H10" s="97"/>
      <c r="I10" s="99"/>
      <c r="J10" s="6" t="s">
        <v>58</v>
      </c>
      <c r="K10" s="7" t="s">
        <v>57</v>
      </c>
      <c r="L10" s="10">
        <v>107582.5</v>
      </c>
      <c r="M10" s="11">
        <f>1/2</f>
        <v>0.5</v>
      </c>
      <c r="N10" s="3"/>
      <c r="O10" s="11">
        <f t="shared" si="0"/>
        <v>0</v>
      </c>
      <c r="P10" s="139"/>
    </row>
    <row r="11" spans="1:16" ht="40.799999999999997" x14ac:dyDescent="0.3">
      <c r="A11" s="106"/>
      <c r="B11" s="106"/>
      <c r="C11" s="106"/>
      <c r="D11" s="109"/>
      <c r="E11" s="110"/>
      <c r="F11" s="100" t="s">
        <v>9</v>
      </c>
      <c r="G11" s="100" t="s">
        <v>29</v>
      </c>
      <c r="H11" s="96" t="s">
        <v>28</v>
      </c>
      <c r="I11" s="98">
        <v>1</v>
      </c>
      <c r="J11" s="6" t="s">
        <v>67</v>
      </c>
      <c r="K11" s="8" t="s">
        <v>64</v>
      </c>
      <c r="L11" s="12">
        <v>1898</v>
      </c>
      <c r="M11" s="13">
        <f>1/3</f>
        <v>0.33333333333333331</v>
      </c>
      <c r="N11" s="4"/>
      <c r="O11" s="11">
        <f t="shared" si="0"/>
        <v>0</v>
      </c>
      <c r="P11" s="136">
        <f>SUM(O11:O13)/I11</f>
        <v>0</v>
      </c>
    </row>
    <row r="12" spans="1:16" ht="30.6" x14ac:dyDescent="0.3">
      <c r="A12" s="106"/>
      <c r="B12" s="106"/>
      <c r="C12" s="106"/>
      <c r="D12" s="109"/>
      <c r="E12" s="110"/>
      <c r="F12" s="101"/>
      <c r="G12" s="101"/>
      <c r="H12" s="103"/>
      <c r="I12" s="104"/>
      <c r="J12" s="7" t="s">
        <v>68</v>
      </c>
      <c r="K12" s="8" t="s">
        <v>65</v>
      </c>
      <c r="L12" s="14">
        <v>16704.480000000003</v>
      </c>
      <c r="M12" s="13">
        <f>1/3</f>
        <v>0.33333333333333331</v>
      </c>
      <c r="N12" s="5"/>
      <c r="O12" s="11">
        <f t="shared" si="0"/>
        <v>0</v>
      </c>
      <c r="P12" s="136"/>
    </row>
    <row r="13" spans="1:16" ht="40.799999999999997" x14ac:dyDescent="0.3">
      <c r="A13" s="106"/>
      <c r="B13" s="106"/>
      <c r="C13" s="106"/>
      <c r="D13" s="109"/>
      <c r="E13" s="110"/>
      <c r="F13" s="102"/>
      <c r="G13" s="102"/>
      <c r="H13" s="97"/>
      <c r="I13" s="99"/>
      <c r="J13" s="6" t="s">
        <v>69</v>
      </c>
      <c r="K13" s="8" t="s">
        <v>66</v>
      </c>
      <c r="L13" s="10">
        <v>50000</v>
      </c>
      <c r="M13" s="13">
        <f>1/3</f>
        <v>0.33333333333333331</v>
      </c>
      <c r="N13" s="3"/>
      <c r="O13" s="11">
        <f t="shared" si="0"/>
        <v>0</v>
      </c>
      <c r="P13" s="136"/>
    </row>
    <row r="14" spans="1:16" ht="20.399999999999999" x14ac:dyDescent="0.3">
      <c r="A14" s="106"/>
      <c r="B14" s="106"/>
      <c r="C14" s="106"/>
      <c r="D14" s="109"/>
      <c r="E14" s="110"/>
      <c r="F14" s="100" t="s">
        <v>75</v>
      </c>
      <c r="G14" s="100" t="s">
        <v>1</v>
      </c>
      <c r="H14" s="96" t="s">
        <v>26</v>
      </c>
      <c r="I14" s="105">
        <v>515074.5</v>
      </c>
      <c r="J14" s="6" t="s">
        <v>73</v>
      </c>
      <c r="K14" s="9" t="s">
        <v>70</v>
      </c>
      <c r="L14" s="10">
        <v>1465.5</v>
      </c>
      <c r="M14" s="11">
        <f>1/3</f>
        <v>0.33333333333333331</v>
      </c>
      <c r="N14" s="3"/>
      <c r="O14" s="11">
        <f t="shared" si="0"/>
        <v>0</v>
      </c>
      <c r="P14" s="139">
        <f>SUM(N14:N16)/I14</f>
        <v>0</v>
      </c>
    </row>
    <row r="15" spans="1:16" ht="20.399999999999999" x14ac:dyDescent="0.3">
      <c r="A15" s="106"/>
      <c r="B15" s="106"/>
      <c r="C15" s="106"/>
      <c r="D15" s="109"/>
      <c r="E15" s="110"/>
      <c r="F15" s="101"/>
      <c r="G15" s="101"/>
      <c r="H15" s="103"/>
      <c r="I15" s="105"/>
      <c r="J15" s="6" t="s">
        <v>30</v>
      </c>
      <c r="K15" s="7" t="s">
        <v>71</v>
      </c>
      <c r="L15" s="10">
        <v>119207.5</v>
      </c>
      <c r="M15" s="11">
        <f t="shared" ref="M15:M16" si="1">1/3</f>
        <v>0.33333333333333331</v>
      </c>
      <c r="N15" s="3"/>
      <c r="O15" s="11">
        <f t="shared" ref="O15:O16" si="2">(N15/L15)*M15</f>
        <v>0</v>
      </c>
      <c r="P15" s="139"/>
    </row>
    <row r="16" spans="1:16" ht="20.399999999999999" x14ac:dyDescent="0.3">
      <c r="A16" s="106"/>
      <c r="B16" s="106"/>
      <c r="C16" s="106"/>
      <c r="D16" s="109"/>
      <c r="E16" s="110"/>
      <c r="F16" s="102"/>
      <c r="G16" s="102"/>
      <c r="H16" s="97"/>
      <c r="I16" s="105"/>
      <c r="J16" s="6" t="s">
        <v>74</v>
      </c>
      <c r="K16" s="7" t="s">
        <v>72</v>
      </c>
      <c r="L16" s="14">
        <v>394401.5</v>
      </c>
      <c r="M16" s="11">
        <f t="shared" si="1"/>
        <v>0.33333333333333331</v>
      </c>
      <c r="N16" s="5"/>
      <c r="O16" s="11">
        <f t="shared" si="2"/>
        <v>0</v>
      </c>
      <c r="P16" s="139"/>
    </row>
    <row r="17" spans="1:16" ht="67.5" customHeight="1" x14ac:dyDescent="0.3">
      <c r="A17" s="106" t="s">
        <v>22</v>
      </c>
      <c r="B17" s="106" t="s">
        <v>23</v>
      </c>
      <c r="C17" s="106" t="s">
        <v>31</v>
      </c>
      <c r="D17" s="107" t="s">
        <v>32</v>
      </c>
      <c r="E17" s="108">
        <v>170052</v>
      </c>
      <c r="F17" s="111" t="s">
        <v>11</v>
      </c>
      <c r="G17" s="111" t="s">
        <v>34</v>
      </c>
      <c r="H17" s="113" t="s">
        <v>28</v>
      </c>
      <c r="I17" s="115">
        <v>1</v>
      </c>
      <c r="J17" s="19" t="s">
        <v>33</v>
      </c>
      <c r="K17" s="20" t="s">
        <v>76</v>
      </c>
      <c r="L17" s="21">
        <v>21781</v>
      </c>
      <c r="M17" s="22">
        <f>1/2</f>
        <v>0.5</v>
      </c>
      <c r="N17" s="15"/>
      <c r="O17" s="25">
        <f>(N17/L17)*M17</f>
        <v>0</v>
      </c>
      <c r="P17" s="136">
        <f>SUM(O17:O18)/I17</f>
        <v>0</v>
      </c>
    </row>
    <row r="18" spans="1:16" ht="20.399999999999999" x14ac:dyDescent="0.3">
      <c r="A18" s="106"/>
      <c r="B18" s="106"/>
      <c r="C18" s="106"/>
      <c r="D18" s="107"/>
      <c r="E18" s="108"/>
      <c r="F18" s="112"/>
      <c r="G18" s="112"/>
      <c r="H18" s="114"/>
      <c r="I18" s="116"/>
      <c r="J18" s="19" t="s">
        <v>78</v>
      </c>
      <c r="K18" s="23" t="s">
        <v>77</v>
      </c>
      <c r="L18" s="21">
        <v>5444.5</v>
      </c>
      <c r="M18" s="22">
        <f>1/2</f>
        <v>0.5</v>
      </c>
      <c r="N18" s="3"/>
      <c r="O18" s="25">
        <f>(N18/L18)*M18</f>
        <v>0</v>
      </c>
      <c r="P18" s="136"/>
    </row>
    <row r="19" spans="1:16" ht="30.6" x14ac:dyDescent="0.3">
      <c r="A19" s="106"/>
      <c r="B19" s="106"/>
      <c r="C19" s="106"/>
      <c r="D19" s="107"/>
      <c r="E19" s="108"/>
      <c r="F19" s="27" t="s">
        <v>3</v>
      </c>
      <c r="G19" s="27" t="s">
        <v>35</v>
      </c>
      <c r="H19" s="24" t="s">
        <v>28</v>
      </c>
      <c r="I19" s="22">
        <v>1</v>
      </c>
      <c r="J19" s="19" t="s">
        <v>80</v>
      </c>
      <c r="K19" s="23" t="s">
        <v>79</v>
      </c>
      <c r="L19" s="22">
        <v>1</v>
      </c>
      <c r="M19" s="22">
        <v>1</v>
      </c>
      <c r="N19" s="16"/>
      <c r="O19" s="25">
        <f t="shared" ref="O19" si="3">(N19/L19)*M19</f>
        <v>0</v>
      </c>
      <c r="P19" s="17">
        <f>N19/I19</f>
        <v>0</v>
      </c>
    </row>
    <row r="20" spans="1:16" ht="30.6" x14ac:dyDescent="0.3">
      <c r="A20" s="106"/>
      <c r="B20" s="106"/>
      <c r="C20" s="106"/>
      <c r="D20" s="107"/>
      <c r="E20" s="108"/>
      <c r="F20" s="58" t="s">
        <v>122</v>
      </c>
      <c r="G20" s="58" t="s">
        <v>125</v>
      </c>
      <c r="H20" s="59" t="s">
        <v>28</v>
      </c>
      <c r="I20" s="25">
        <v>1</v>
      </c>
      <c r="J20" s="58" t="s">
        <v>114</v>
      </c>
      <c r="K20" s="60"/>
      <c r="L20" s="61"/>
      <c r="M20" s="61"/>
      <c r="N20" s="16"/>
      <c r="O20" s="61"/>
      <c r="P20" s="17">
        <f>N20/I20</f>
        <v>0</v>
      </c>
    </row>
    <row r="21" spans="1:16" ht="45" customHeight="1" x14ac:dyDescent="0.3">
      <c r="A21" s="106" t="s">
        <v>22</v>
      </c>
      <c r="B21" s="106" t="s">
        <v>23</v>
      </c>
      <c r="C21" s="106" t="s">
        <v>36</v>
      </c>
      <c r="D21" s="117" t="s">
        <v>37</v>
      </c>
      <c r="E21" s="118">
        <v>170056</v>
      </c>
      <c r="F21" s="48" t="s">
        <v>39</v>
      </c>
      <c r="G21" s="48" t="s">
        <v>41</v>
      </c>
      <c r="H21" s="29" t="s">
        <v>28</v>
      </c>
      <c r="I21" s="30">
        <v>41336</v>
      </c>
      <c r="J21" s="28" t="s">
        <v>40</v>
      </c>
      <c r="K21" s="31" t="s">
        <v>81</v>
      </c>
      <c r="L21" s="30">
        <v>41336</v>
      </c>
      <c r="M21" s="32">
        <v>1</v>
      </c>
      <c r="N21" s="3"/>
      <c r="O21" s="32">
        <f t="shared" ref="O21" si="4">(N21/L21)*M21</f>
        <v>0</v>
      </c>
      <c r="P21" s="18">
        <f>N21/I21</f>
        <v>0</v>
      </c>
    </row>
    <row r="22" spans="1:16" ht="40.799999999999997" x14ac:dyDescent="0.3">
      <c r="A22" s="106"/>
      <c r="B22" s="106"/>
      <c r="C22" s="106"/>
      <c r="D22" s="117"/>
      <c r="E22" s="118"/>
      <c r="F22" s="119" t="s">
        <v>8</v>
      </c>
      <c r="G22" s="119" t="s">
        <v>43</v>
      </c>
      <c r="H22" s="123" t="s">
        <v>28</v>
      </c>
      <c r="I22" s="144">
        <v>1</v>
      </c>
      <c r="J22" s="28" t="s">
        <v>42</v>
      </c>
      <c r="K22" s="31" t="s">
        <v>82</v>
      </c>
      <c r="L22" s="30">
        <v>61.5</v>
      </c>
      <c r="M22" s="32">
        <f>1/2</f>
        <v>0.5</v>
      </c>
      <c r="N22" s="3"/>
      <c r="O22" s="32">
        <f>(N22/L22)*M22</f>
        <v>0</v>
      </c>
      <c r="P22" s="139">
        <f>SUM(O22:O23)/I22</f>
        <v>0</v>
      </c>
    </row>
    <row r="23" spans="1:16" ht="40.799999999999997" x14ac:dyDescent="0.3">
      <c r="A23" s="106"/>
      <c r="B23" s="106"/>
      <c r="C23" s="106"/>
      <c r="D23" s="117"/>
      <c r="E23" s="118"/>
      <c r="F23" s="120"/>
      <c r="G23" s="120"/>
      <c r="H23" s="124"/>
      <c r="I23" s="145"/>
      <c r="J23" s="28" t="s">
        <v>40</v>
      </c>
      <c r="K23" s="31" t="s">
        <v>83</v>
      </c>
      <c r="L23" s="30">
        <v>834</v>
      </c>
      <c r="M23" s="32">
        <f>1/2</f>
        <v>0.5</v>
      </c>
      <c r="N23" s="26"/>
      <c r="O23" s="32">
        <f>(N23/L23)*M23</f>
        <v>0</v>
      </c>
      <c r="P23" s="139"/>
    </row>
    <row r="24" spans="1:16" ht="30.6" x14ac:dyDescent="0.3">
      <c r="A24" s="106"/>
      <c r="B24" s="106"/>
      <c r="C24" s="106"/>
      <c r="D24" s="117"/>
      <c r="E24" s="118"/>
      <c r="F24" s="48" t="s">
        <v>123</v>
      </c>
      <c r="G24" s="48" t="s">
        <v>124</v>
      </c>
      <c r="H24" s="29" t="s">
        <v>28</v>
      </c>
      <c r="I24" s="32">
        <v>1</v>
      </c>
      <c r="J24" s="28" t="s">
        <v>115</v>
      </c>
      <c r="K24" s="60"/>
      <c r="L24" s="61"/>
      <c r="M24" s="61"/>
      <c r="N24" s="26"/>
      <c r="O24" s="61"/>
      <c r="P24" s="52">
        <f>N24/I24</f>
        <v>0</v>
      </c>
    </row>
    <row r="25" spans="1:16" ht="22.5" customHeight="1" x14ac:dyDescent="0.3">
      <c r="A25" s="106" t="s">
        <v>22</v>
      </c>
      <c r="B25" s="106" t="s">
        <v>23</v>
      </c>
      <c r="C25" s="106" t="s">
        <v>24</v>
      </c>
      <c r="D25" s="127" t="s">
        <v>44</v>
      </c>
      <c r="E25" s="128">
        <v>170057</v>
      </c>
      <c r="F25" s="140" t="s">
        <v>4</v>
      </c>
      <c r="G25" s="142" t="s">
        <v>46</v>
      </c>
      <c r="H25" s="131" t="s">
        <v>28</v>
      </c>
      <c r="I25" s="132">
        <v>1</v>
      </c>
      <c r="J25" s="129" t="s">
        <v>45</v>
      </c>
      <c r="K25" s="39" t="s">
        <v>84</v>
      </c>
      <c r="L25" s="40">
        <v>1</v>
      </c>
      <c r="M25" s="41">
        <f>1/2</f>
        <v>0.5</v>
      </c>
      <c r="N25" s="3"/>
      <c r="O25" s="41">
        <f>(N25/L25)*M25</f>
        <v>0</v>
      </c>
      <c r="P25" s="139">
        <f>SUM(O25:O26)/I25</f>
        <v>0</v>
      </c>
    </row>
    <row r="26" spans="1:16" ht="20.399999999999999" x14ac:dyDescent="0.3">
      <c r="A26" s="106"/>
      <c r="B26" s="106"/>
      <c r="C26" s="106"/>
      <c r="D26" s="127"/>
      <c r="E26" s="128"/>
      <c r="F26" s="141"/>
      <c r="G26" s="143"/>
      <c r="H26" s="131"/>
      <c r="I26" s="132"/>
      <c r="J26" s="129"/>
      <c r="K26" s="39" t="s">
        <v>85</v>
      </c>
      <c r="L26" s="41">
        <v>1</v>
      </c>
      <c r="M26" s="41">
        <f>1/2</f>
        <v>0.5</v>
      </c>
      <c r="N26" s="33"/>
      <c r="O26" s="41">
        <f>(N26/L26)*M26</f>
        <v>0</v>
      </c>
      <c r="P26" s="139"/>
    </row>
    <row r="27" spans="1:16" ht="20.399999999999999" x14ac:dyDescent="0.3">
      <c r="A27" s="106"/>
      <c r="B27" s="106"/>
      <c r="C27" s="106"/>
      <c r="D27" s="127"/>
      <c r="E27" s="128"/>
      <c r="F27" s="129" t="s">
        <v>5</v>
      </c>
      <c r="G27" s="129" t="s">
        <v>47</v>
      </c>
      <c r="H27" s="129" t="s">
        <v>28</v>
      </c>
      <c r="I27" s="137">
        <v>0.8</v>
      </c>
      <c r="J27" s="35" t="s">
        <v>89</v>
      </c>
      <c r="K27" s="42" t="s">
        <v>90</v>
      </c>
      <c r="L27" s="41">
        <v>1</v>
      </c>
      <c r="M27" s="41">
        <f>1/5</f>
        <v>0.2</v>
      </c>
      <c r="N27" s="33"/>
      <c r="O27" s="41">
        <f>(N27/L27)*M27</f>
        <v>0</v>
      </c>
      <c r="P27" s="139">
        <f>SUM(O27:O31)/I27</f>
        <v>0</v>
      </c>
    </row>
    <row r="28" spans="1:16" ht="20.399999999999999" x14ac:dyDescent="0.3">
      <c r="A28" s="106"/>
      <c r="B28" s="106"/>
      <c r="C28" s="106"/>
      <c r="D28" s="127"/>
      <c r="E28" s="128"/>
      <c r="F28" s="129"/>
      <c r="G28" s="133"/>
      <c r="H28" s="133"/>
      <c r="I28" s="138"/>
      <c r="J28" s="35" t="s">
        <v>91</v>
      </c>
      <c r="K28" s="39" t="s">
        <v>86</v>
      </c>
      <c r="L28" s="40">
        <v>1</v>
      </c>
      <c r="M28" s="41">
        <f t="shared" ref="M28:M31" si="5">1/5</f>
        <v>0.2</v>
      </c>
      <c r="N28" s="3"/>
      <c r="O28" s="41">
        <f>(N28/L28)*M28</f>
        <v>0</v>
      </c>
      <c r="P28" s="139"/>
    </row>
    <row r="29" spans="1:16" ht="20.399999999999999" x14ac:dyDescent="0.3">
      <c r="A29" s="106"/>
      <c r="B29" s="106"/>
      <c r="C29" s="106"/>
      <c r="D29" s="127"/>
      <c r="E29" s="128"/>
      <c r="F29" s="129"/>
      <c r="G29" s="133"/>
      <c r="H29" s="133"/>
      <c r="I29" s="138"/>
      <c r="J29" s="35" t="s">
        <v>93</v>
      </c>
      <c r="K29" s="39" t="s">
        <v>92</v>
      </c>
      <c r="L29" s="34">
        <v>0.8</v>
      </c>
      <c r="M29" s="41">
        <f t="shared" si="5"/>
        <v>0.2</v>
      </c>
      <c r="N29" s="3"/>
      <c r="O29" s="41">
        <f t="shared" ref="O29:O31" si="6">(N29/L29)*M29</f>
        <v>0</v>
      </c>
      <c r="P29" s="139"/>
    </row>
    <row r="30" spans="1:16" ht="51" x14ac:dyDescent="0.3">
      <c r="A30" s="106"/>
      <c r="B30" s="106"/>
      <c r="C30" s="106"/>
      <c r="D30" s="127"/>
      <c r="E30" s="128"/>
      <c r="F30" s="129"/>
      <c r="G30" s="133"/>
      <c r="H30" s="133"/>
      <c r="I30" s="138"/>
      <c r="J30" s="35" t="s">
        <v>94</v>
      </c>
      <c r="K30" s="39" t="s">
        <v>87</v>
      </c>
      <c r="L30" s="41">
        <v>1</v>
      </c>
      <c r="M30" s="41">
        <f t="shared" si="5"/>
        <v>0.2</v>
      </c>
      <c r="N30" s="3"/>
      <c r="O30" s="41">
        <f t="shared" si="6"/>
        <v>0</v>
      </c>
      <c r="P30" s="139"/>
    </row>
    <row r="31" spans="1:16" ht="20.399999999999999" x14ac:dyDescent="0.3">
      <c r="A31" s="106"/>
      <c r="B31" s="106"/>
      <c r="C31" s="106"/>
      <c r="D31" s="127"/>
      <c r="E31" s="128"/>
      <c r="F31" s="129"/>
      <c r="G31" s="133"/>
      <c r="H31" s="133"/>
      <c r="I31" s="138"/>
      <c r="J31" s="35" t="s">
        <v>95</v>
      </c>
      <c r="K31" s="39" t="s">
        <v>88</v>
      </c>
      <c r="L31" s="40">
        <v>5</v>
      </c>
      <c r="M31" s="41">
        <f t="shared" si="5"/>
        <v>0.2</v>
      </c>
      <c r="N31" s="3"/>
      <c r="O31" s="41">
        <f t="shared" si="6"/>
        <v>0</v>
      </c>
      <c r="P31" s="139"/>
    </row>
    <row r="32" spans="1:16" ht="40.799999999999997" x14ac:dyDescent="0.3">
      <c r="A32" s="106"/>
      <c r="B32" s="106"/>
      <c r="C32" s="106"/>
      <c r="D32" s="127"/>
      <c r="E32" s="128"/>
      <c r="F32" s="39" t="s">
        <v>6</v>
      </c>
      <c r="G32" s="39" t="s">
        <v>48</v>
      </c>
      <c r="H32" s="36" t="s">
        <v>28</v>
      </c>
      <c r="I32" s="38">
        <v>1</v>
      </c>
      <c r="J32" s="39" t="s">
        <v>97</v>
      </c>
      <c r="K32" s="39" t="s">
        <v>96</v>
      </c>
      <c r="L32" s="41">
        <v>1</v>
      </c>
      <c r="M32" s="41">
        <v>1</v>
      </c>
      <c r="N32" s="33"/>
      <c r="O32" s="41">
        <f>(N32/L32)*M32</f>
        <v>0</v>
      </c>
      <c r="P32" s="18">
        <f>N32/I32</f>
        <v>0</v>
      </c>
    </row>
    <row r="33" spans="1:16" ht="20.399999999999999" x14ac:dyDescent="0.3">
      <c r="A33" s="106"/>
      <c r="B33" s="106"/>
      <c r="C33" s="106"/>
      <c r="D33" s="127"/>
      <c r="E33" s="128"/>
      <c r="F33" s="129" t="s">
        <v>7</v>
      </c>
      <c r="G33" s="129" t="s">
        <v>49</v>
      </c>
      <c r="H33" s="131" t="s">
        <v>28</v>
      </c>
      <c r="I33" s="132">
        <v>1</v>
      </c>
      <c r="J33" s="129" t="s">
        <v>99</v>
      </c>
      <c r="K33" s="39" t="s">
        <v>98</v>
      </c>
      <c r="L33" s="41">
        <v>1</v>
      </c>
      <c r="M33" s="41">
        <f>1/3</f>
        <v>0.33333333333333331</v>
      </c>
      <c r="N33" s="33"/>
      <c r="O33" s="41">
        <f>(N33/L33)*M33</f>
        <v>0</v>
      </c>
      <c r="P33" s="139">
        <f>SUM(O33:O35)/I33</f>
        <v>0</v>
      </c>
    </row>
    <row r="34" spans="1:16" x14ac:dyDescent="0.3">
      <c r="A34" s="106"/>
      <c r="B34" s="106"/>
      <c r="C34" s="106"/>
      <c r="D34" s="127"/>
      <c r="E34" s="128"/>
      <c r="F34" s="129"/>
      <c r="G34" s="129"/>
      <c r="H34" s="131"/>
      <c r="I34" s="132"/>
      <c r="J34" s="129"/>
      <c r="K34" s="43" t="s">
        <v>100</v>
      </c>
      <c r="L34" s="40">
        <v>10</v>
      </c>
      <c r="M34" s="41">
        <f>1/3</f>
        <v>0.33333333333333331</v>
      </c>
      <c r="N34" s="3"/>
      <c r="O34" s="41">
        <f>(N34/L34)*M34</f>
        <v>0</v>
      </c>
      <c r="P34" s="139"/>
    </row>
    <row r="35" spans="1:16" ht="27" customHeight="1" x14ac:dyDescent="0.3">
      <c r="A35" s="106"/>
      <c r="B35" s="106"/>
      <c r="C35" s="106"/>
      <c r="D35" s="127"/>
      <c r="E35" s="128"/>
      <c r="F35" s="129"/>
      <c r="G35" s="129"/>
      <c r="H35" s="131"/>
      <c r="I35" s="132"/>
      <c r="J35" s="129"/>
      <c r="K35" s="43" t="s">
        <v>113</v>
      </c>
      <c r="L35" s="34">
        <v>0.5</v>
      </c>
      <c r="M35" s="41">
        <f>1/3</f>
        <v>0.33333333333333331</v>
      </c>
      <c r="N35" s="3"/>
      <c r="O35" s="41">
        <f>(N35/L35)*M35</f>
        <v>0</v>
      </c>
      <c r="P35" s="139"/>
    </row>
    <row r="36" spans="1:16" ht="30.6" x14ac:dyDescent="0.3">
      <c r="A36" s="106"/>
      <c r="B36" s="106"/>
      <c r="C36" s="106"/>
      <c r="D36" s="127"/>
      <c r="E36" s="128"/>
      <c r="F36" s="39" t="s">
        <v>2</v>
      </c>
      <c r="G36" s="39" t="s">
        <v>50</v>
      </c>
      <c r="H36" s="36" t="s">
        <v>28</v>
      </c>
      <c r="I36" s="38">
        <v>0.4</v>
      </c>
      <c r="J36" s="37"/>
      <c r="K36" s="39" t="s">
        <v>101</v>
      </c>
      <c r="L36" s="41">
        <v>0.4</v>
      </c>
      <c r="M36" s="41">
        <v>1</v>
      </c>
      <c r="N36" s="33"/>
      <c r="O36" s="41">
        <f t="shared" ref="O36:O40" si="7">(N36/L36)*M36</f>
        <v>0</v>
      </c>
      <c r="P36" s="18">
        <f>N36/I36</f>
        <v>0</v>
      </c>
    </row>
    <row r="37" spans="1:16" ht="20.399999999999999" x14ac:dyDescent="0.3">
      <c r="A37" s="106"/>
      <c r="B37" s="106"/>
      <c r="C37" s="106"/>
      <c r="D37" s="51" t="s">
        <v>51</v>
      </c>
      <c r="E37" s="1">
        <v>170058</v>
      </c>
      <c r="F37" s="39" t="s">
        <v>52</v>
      </c>
      <c r="G37" s="39" t="s">
        <v>53</v>
      </c>
      <c r="H37" s="36" t="s">
        <v>28</v>
      </c>
      <c r="I37" s="38">
        <v>1</v>
      </c>
      <c r="J37" s="35" t="s">
        <v>103</v>
      </c>
      <c r="K37" s="39" t="s">
        <v>102</v>
      </c>
      <c r="L37" s="41">
        <v>1</v>
      </c>
      <c r="M37" s="41">
        <v>1</v>
      </c>
      <c r="N37" s="33"/>
      <c r="O37" s="41">
        <f t="shared" si="7"/>
        <v>0</v>
      </c>
      <c r="P37" s="18">
        <f>N37/I37</f>
        <v>0</v>
      </c>
    </row>
    <row r="38" spans="1:16" ht="45" customHeight="1" x14ac:dyDescent="0.3">
      <c r="A38" s="106"/>
      <c r="B38" s="106"/>
      <c r="C38" s="106"/>
      <c r="D38" s="127" t="s">
        <v>54</v>
      </c>
      <c r="E38" s="128">
        <v>170054</v>
      </c>
      <c r="F38" s="129" t="s">
        <v>107</v>
      </c>
      <c r="G38" s="129" t="s">
        <v>55</v>
      </c>
      <c r="H38" s="131" t="s">
        <v>28</v>
      </c>
      <c r="I38" s="132">
        <v>1</v>
      </c>
      <c r="J38" s="35" t="s">
        <v>108</v>
      </c>
      <c r="K38" s="39" t="s">
        <v>104</v>
      </c>
      <c r="L38" s="50">
        <v>311116.21189999999</v>
      </c>
      <c r="M38" s="38">
        <f>1/3</f>
        <v>0.33333333333333331</v>
      </c>
      <c r="N38" s="4"/>
      <c r="O38" s="41">
        <f t="shared" si="7"/>
        <v>0</v>
      </c>
      <c r="P38" s="136">
        <f>SUM(O38:O40)/I38</f>
        <v>0</v>
      </c>
    </row>
    <row r="39" spans="1:16" ht="30.6" x14ac:dyDescent="0.3">
      <c r="A39" s="106"/>
      <c r="B39" s="106"/>
      <c r="C39" s="106"/>
      <c r="D39" s="127"/>
      <c r="E39" s="128"/>
      <c r="F39" s="129"/>
      <c r="G39" s="129"/>
      <c r="H39" s="131"/>
      <c r="I39" s="132"/>
      <c r="J39" s="35" t="s">
        <v>109</v>
      </c>
      <c r="K39" s="39" t="s">
        <v>105</v>
      </c>
      <c r="L39" s="50">
        <v>110000</v>
      </c>
      <c r="M39" s="38">
        <f>1/3</f>
        <v>0.33333333333333331</v>
      </c>
      <c r="N39" s="4"/>
      <c r="O39" s="41">
        <f t="shared" si="7"/>
        <v>0</v>
      </c>
      <c r="P39" s="136"/>
    </row>
    <row r="40" spans="1:16" ht="51" x14ac:dyDescent="0.3">
      <c r="A40" s="106"/>
      <c r="B40" s="106"/>
      <c r="C40" s="106"/>
      <c r="D40" s="127"/>
      <c r="E40" s="128"/>
      <c r="F40" s="129"/>
      <c r="G40" s="129"/>
      <c r="H40" s="131"/>
      <c r="I40" s="132"/>
      <c r="J40" s="35" t="s">
        <v>110</v>
      </c>
      <c r="K40" s="39" t="s">
        <v>106</v>
      </c>
      <c r="L40" s="41">
        <v>1</v>
      </c>
      <c r="M40" s="38">
        <f>1/3</f>
        <v>0.33333333333333331</v>
      </c>
      <c r="N40" s="33"/>
      <c r="O40" s="41">
        <f t="shared" si="7"/>
        <v>0</v>
      </c>
      <c r="P40" s="136"/>
    </row>
  </sheetData>
  <mergeCells count="95">
    <mergeCell ref="A5:P5"/>
    <mergeCell ref="A1:P1"/>
    <mergeCell ref="A2:D4"/>
    <mergeCell ref="E2:M2"/>
    <mergeCell ref="E3:M4"/>
    <mergeCell ref="O2:P2"/>
    <mergeCell ref="O3:P3"/>
    <mergeCell ref="O4:P4"/>
    <mergeCell ref="A6:C6"/>
    <mergeCell ref="A7:A8"/>
    <mergeCell ref="B7:B8"/>
    <mergeCell ref="C7:C8"/>
    <mergeCell ref="D7:D8"/>
    <mergeCell ref="D6:P6"/>
    <mergeCell ref="G7:G8"/>
    <mergeCell ref="H7:H8"/>
    <mergeCell ref="I7:I8"/>
    <mergeCell ref="F7:F8"/>
    <mergeCell ref="E7:E8"/>
    <mergeCell ref="J7:J8"/>
    <mergeCell ref="A9:A16"/>
    <mergeCell ref="B9:B16"/>
    <mergeCell ref="C9:C16"/>
    <mergeCell ref="D9:D16"/>
    <mergeCell ref="E9:E16"/>
    <mergeCell ref="F14:F16"/>
    <mergeCell ref="F9:F10"/>
    <mergeCell ref="G9:G10"/>
    <mergeCell ref="H9:H10"/>
    <mergeCell ref="I9:I10"/>
    <mergeCell ref="H11:H13"/>
    <mergeCell ref="I14:I16"/>
    <mergeCell ref="I11:I13"/>
    <mergeCell ref="A17:A20"/>
    <mergeCell ref="B17:B20"/>
    <mergeCell ref="C17:C20"/>
    <mergeCell ref="D17:D20"/>
    <mergeCell ref="E17:E20"/>
    <mergeCell ref="D38:D40"/>
    <mergeCell ref="E38:E40"/>
    <mergeCell ref="D25:D36"/>
    <mergeCell ref="E25:E36"/>
    <mergeCell ref="A21:A24"/>
    <mergeCell ref="B21:B24"/>
    <mergeCell ref="C21:C24"/>
    <mergeCell ref="D21:D24"/>
    <mergeCell ref="E21:E24"/>
    <mergeCell ref="C25:C40"/>
    <mergeCell ref="B25:B40"/>
    <mergeCell ref="A25:A40"/>
    <mergeCell ref="P9:P10"/>
    <mergeCell ref="K7:K8"/>
    <mergeCell ref="L7:L8"/>
    <mergeCell ref="M7:M8"/>
    <mergeCell ref="N7:N8"/>
    <mergeCell ref="O7:O8"/>
    <mergeCell ref="P7:P8"/>
    <mergeCell ref="P11:P13"/>
    <mergeCell ref="G14:G16"/>
    <mergeCell ref="H14:H16"/>
    <mergeCell ref="P14:P16"/>
    <mergeCell ref="F22:F23"/>
    <mergeCell ref="G22:G23"/>
    <mergeCell ref="H22:H23"/>
    <mergeCell ref="P22:P23"/>
    <mergeCell ref="I22:I23"/>
    <mergeCell ref="F17:F18"/>
    <mergeCell ref="G17:G18"/>
    <mergeCell ref="H17:H18"/>
    <mergeCell ref="I17:I18"/>
    <mergeCell ref="P17:P18"/>
    <mergeCell ref="F11:F13"/>
    <mergeCell ref="G11:G13"/>
    <mergeCell ref="F25:F26"/>
    <mergeCell ref="G25:G26"/>
    <mergeCell ref="H25:H26"/>
    <mergeCell ref="I25:I26"/>
    <mergeCell ref="P25:P26"/>
    <mergeCell ref="J25:J26"/>
    <mergeCell ref="H27:H31"/>
    <mergeCell ref="I27:I31"/>
    <mergeCell ref="P27:P31"/>
    <mergeCell ref="F33:F35"/>
    <mergeCell ref="G33:G35"/>
    <mergeCell ref="H33:H35"/>
    <mergeCell ref="I33:I35"/>
    <mergeCell ref="P33:P35"/>
    <mergeCell ref="J33:J35"/>
    <mergeCell ref="F27:F31"/>
    <mergeCell ref="G27:G31"/>
    <mergeCell ref="P38:P40"/>
    <mergeCell ref="G38:G40"/>
    <mergeCell ref="F38:F40"/>
    <mergeCell ref="H38:H40"/>
    <mergeCell ref="I38:I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Publicar</vt:lpstr>
      <vt:lpstr>Seguimiento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PERSONAL</cp:lastModifiedBy>
  <cp:lastPrinted>2018-03-26T19:12:39Z</cp:lastPrinted>
  <dcterms:created xsi:type="dcterms:W3CDTF">2018-03-23T16:41:39Z</dcterms:created>
  <dcterms:modified xsi:type="dcterms:W3CDTF">2019-11-18T15:40:39Z</dcterms:modified>
</cp:coreProperties>
</file>